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 firstSheet="1" activeTab="1"/>
  </bookViews>
  <sheets>
    <sheet name="2021 Winners" sheetId="2" r:id="rId1"/>
    <sheet name="All Anglers 2+ Tourney" sheetId="9" r:id="rId2"/>
    <sheet name="MC 2+" sheetId="10" r:id="rId3"/>
    <sheet name="Top Gun" sheetId="12" r:id="rId4"/>
    <sheet name="Top15 team" sheetId="6" r:id="rId5"/>
    <sheet name="Fished 2 + Tourney together" sheetId="8" r:id="rId6"/>
    <sheet name="Sheet1" sheetId="19" r:id="rId7"/>
  </sheets>
  <definedNames>
    <definedName name="_xlnm._FilterDatabase" localSheetId="0" hidden="1">'2021 Winners'!$A$12:$F$15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6"/>
  <c r="G38"/>
  <c r="G36"/>
  <c r="G35"/>
  <c r="G27"/>
  <c r="G26"/>
  <c r="G21"/>
  <c r="G20"/>
  <c r="E83" i="8"/>
  <c r="F82"/>
  <c r="E82"/>
  <c r="D82"/>
  <c r="C82"/>
  <c r="B82"/>
  <c r="G81"/>
  <c r="H81" s="1"/>
  <c r="G80"/>
  <c r="H79"/>
  <c r="G79"/>
  <c r="H80" s="1"/>
  <c r="H78"/>
  <c r="G78"/>
  <c r="H77"/>
  <c r="G77"/>
  <c r="G76"/>
  <c r="H75"/>
  <c r="G75"/>
  <c r="H76" s="1"/>
  <c r="G74"/>
  <c r="H73"/>
  <c r="G73"/>
  <c r="H74" s="1"/>
  <c r="H72"/>
  <c r="G72"/>
  <c r="H71"/>
  <c r="G71"/>
  <c r="H70"/>
  <c r="G70"/>
  <c r="H69"/>
  <c r="G69"/>
  <c r="G68"/>
  <c r="H67"/>
  <c r="G67"/>
  <c r="H68" s="1"/>
  <c r="H66"/>
  <c r="G66"/>
  <c r="H65"/>
  <c r="G65"/>
  <c r="H64"/>
  <c r="G64"/>
  <c r="H63"/>
  <c r="G63"/>
  <c r="G62"/>
  <c r="H61"/>
  <c r="G61"/>
  <c r="H62" s="1"/>
  <c r="H60"/>
  <c r="G60"/>
  <c r="H59"/>
  <c r="G59"/>
  <c r="G58"/>
  <c r="G57"/>
  <c r="H58" s="1"/>
  <c r="G56"/>
  <c r="H57" s="1"/>
  <c r="H55"/>
  <c r="G55"/>
  <c r="H56" s="1"/>
  <c r="H54"/>
  <c r="G54"/>
  <c r="H53"/>
  <c r="G53"/>
  <c r="G52"/>
  <c r="G51"/>
  <c r="H52" s="1"/>
  <c r="G50"/>
  <c r="H51" s="1"/>
  <c r="H49"/>
  <c r="G49"/>
  <c r="H50" s="1"/>
  <c r="H48"/>
  <c r="G48"/>
  <c r="H47"/>
  <c r="G47"/>
  <c r="G46"/>
  <c r="G45"/>
  <c r="H46" s="1"/>
  <c r="G44"/>
  <c r="H45" s="1"/>
  <c r="H43"/>
  <c r="G43"/>
  <c r="H44" s="1"/>
  <c r="H42"/>
  <c r="G42"/>
  <c r="G41"/>
  <c r="G40"/>
  <c r="H41" s="1"/>
  <c r="G39"/>
  <c r="H40" s="1"/>
  <c r="G38"/>
  <c r="H39" s="1"/>
  <c r="H37"/>
  <c r="G37"/>
  <c r="H38" s="1"/>
  <c r="H36"/>
  <c r="G36"/>
  <c r="G35"/>
  <c r="G34"/>
  <c r="H35" s="1"/>
  <c r="G33"/>
  <c r="H34" s="1"/>
  <c r="G32"/>
  <c r="H33" s="1"/>
  <c r="H31"/>
  <c r="G31"/>
  <c r="H32" s="1"/>
  <c r="H30"/>
  <c r="G30"/>
  <c r="G29"/>
  <c r="G28"/>
  <c r="H29" s="1"/>
  <c r="G27"/>
  <c r="H28" s="1"/>
  <c r="G26"/>
  <c r="H27" s="1"/>
  <c r="H25"/>
  <c r="G25"/>
  <c r="H26" s="1"/>
  <c r="H24"/>
  <c r="G24"/>
  <c r="G23"/>
  <c r="G22"/>
  <c r="H23" s="1"/>
  <c r="G21"/>
  <c r="H22" s="1"/>
  <c r="G20"/>
  <c r="H21" s="1"/>
  <c r="H19"/>
  <c r="G19"/>
  <c r="H20" s="1"/>
  <c r="G18"/>
  <c r="G17"/>
  <c r="H18" s="1"/>
  <c r="G16"/>
  <c r="H17" s="1"/>
  <c r="G15"/>
  <c r="H16" s="1"/>
  <c r="G14"/>
  <c r="H15" s="1"/>
  <c r="H13"/>
  <c r="G13"/>
  <c r="H14" s="1"/>
  <c r="G12"/>
  <c r="G11"/>
  <c r="H12" s="1"/>
  <c r="G10"/>
  <c r="H11" s="1"/>
  <c r="G9"/>
  <c r="H10" s="1"/>
  <c r="G8"/>
  <c r="H9" s="1"/>
  <c r="H7"/>
  <c r="G7"/>
  <c r="H8" s="1"/>
  <c r="G6"/>
  <c r="G5"/>
  <c r="H6" s="1"/>
  <c r="G4"/>
  <c r="H5" s="1"/>
  <c r="G3"/>
  <c r="H4" s="1"/>
  <c r="G2"/>
  <c r="G82" s="1"/>
  <c r="G83" s="1"/>
  <c r="H3" l="1"/>
  <c r="T49" i="12" l="1"/>
  <c r="Q49"/>
  <c r="P49"/>
  <c r="N49"/>
  <c r="K49"/>
  <c r="J49"/>
  <c r="H49"/>
  <c r="E49"/>
  <c r="D49"/>
  <c r="U48"/>
  <c r="R48"/>
  <c r="L48"/>
  <c r="F48"/>
  <c r="U47"/>
  <c r="R47"/>
  <c r="L47"/>
  <c r="U46"/>
  <c r="R46"/>
  <c r="L46"/>
  <c r="F46"/>
  <c r="U45"/>
  <c r="R45"/>
  <c r="L45"/>
  <c r="U44"/>
  <c r="R44"/>
  <c r="F44"/>
  <c r="U43"/>
  <c r="R43"/>
  <c r="U42"/>
  <c r="R42"/>
  <c r="L42"/>
  <c r="F42"/>
  <c r="U41"/>
  <c r="R41"/>
  <c r="L41"/>
  <c r="F41"/>
  <c r="U40"/>
  <c r="R40"/>
  <c r="F40"/>
  <c r="U39"/>
  <c r="R39"/>
  <c r="L39"/>
  <c r="F39"/>
  <c r="U38"/>
  <c r="R38"/>
  <c r="F38"/>
  <c r="U37"/>
  <c r="R37"/>
  <c r="F37"/>
  <c r="U36"/>
  <c r="R36"/>
  <c r="U35"/>
  <c r="R35"/>
  <c r="L35"/>
  <c r="F35"/>
  <c r="U34"/>
  <c r="R34"/>
  <c r="L34"/>
  <c r="F34"/>
  <c r="U33"/>
  <c r="R33"/>
  <c r="U32"/>
  <c r="R32"/>
  <c r="L32"/>
  <c r="F32"/>
  <c r="U31"/>
  <c r="R31"/>
  <c r="L31"/>
  <c r="U30"/>
  <c r="R30"/>
  <c r="L30"/>
  <c r="F30"/>
  <c r="U29"/>
  <c r="R29"/>
  <c r="U28"/>
  <c r="R28"/>
  <c r="F28"/>
  <c r="U27"/>
  <c r="R27"/>
  <c r="F27"/>
  <c r="U26"/>
  <c r="R26"/>
  <c r="U25"/>
  <c r="R25"/>
  <c r="L25"/>
  <c r="U24"/>
  <c r="R24"/>
  <c r="L24"/>
  <c r="F24"/>
  <c r="U23"/>
  <c r="R23"/>
  <c r="F23"/>
  <c r="U22"/>
  <c r="R22"/>
  <c r="U21"/>
  <c r="R21"/>
  <c r="U20"/>
  <c r="R20"/>
  <c r="L20"/>
  <c r="F20"/>
  <c r="U19"/>
  <c r="R19"/>
  <c r="L19"/>
  <c r="U18"/>
  <c r="R18"/>
  <c r="U17"/>
  <c r="R17"/>
  <c r="L17"/>
  <c r="F17"/>
  <c r="U16"/>
  <c r="R16"/>
  <c r="U15"/>
  <c r="R15"/>
  <c r="L15"/>
  <c r="F15"/>
  <c r="U14"/>
  <c r="R14"/>
  <c r="L14"/>
  <c r="F14"/>
  <c r="U13"/>
  <c r="R13"/>
  <c r="U12"/>
  <c r="R12"/>
  <c r="L12"/>
  <c r="F12"/>
  <c r="U11"/>
  <c r="R11"/>
  <c r="U10"/>
  <c r="R10"/>
  <c r="L10"/>
  <c r="F10"/>
  <c r="F49" s="1"/>
  <c r="U9"/>
  <c r="R9"/>
  <c r="R49" s="1"/>
  <c r="U8"/>
  <c r="R8"/>
  <c r="L8"/>
  <c r="L49" s="1"/>
  <c r="F8"/>
  <c r="T34" i="10"/>
  <c r="M34"/>
  <c r="L34"/>
  <c r="C32" s="1"/>
  <c r="T33"/>
  <c r="N32"/>
  <c r="K34" s="1"/>
  <c r="N34" s="1"/>
  <c r="AE22"/>
  <c r="AD22"/>
  <c r="AC22"/>
  <c r="T22"/>
  <c r="Q22"/>
  <c r="P22"/>
  <c r="N22"/>
  <c r="L22"/>
  <c r="K22"/>
  <c r="J22"/>
  <c r="H22"/>
  <c r="F22"/>
  <c r="E22"/>
  <c r="D22"/>
  <c r="Y21"/>
  <c r="AA21" s="1"/>
  <c r="U21"/>
  <c r="W21" s="1"/>
  <c r="Y20"/>
  <c r="AA20" s="1"/>
  <c r="W20"/>
  <c r="U20"/>
  <c r="W19"/>
  <c r="U19"/>
  <c r="R19"/>
  <c r="Y19" s="1"/>
  <c r="AA19" s="1"/>
  <c r="W18"/>
  <c r="U18"/>
  <c r="R18"/>
  <c r="Y18" s="1"/>
  <c r="AA18" s="1"/>
  <c r="W17"/>
  <c r="U17"/>
  <c r="R17"/>
  <c r="Y17" s="1"/>
  <c r="AA17" s="1"/>
  <c r="W16"/>
  <c r="U16"/>
  <c r="R16"/>
  <c r="Y16" s="1"/>
  <c r="AA16" s="1"/>
  <c r="W15"/>
  <c r="U15"/>
  <c r="R15"/>
  <c r="Y15" s="1"/>
  <c r="AA15" s="1"/>
  <c r="Y14"/>
  <c r="AA14" s="1"/>
  <c r="W14"/>
  <c r="U14"/>
  <c r="R14"/>
  <c r="Y13"/>
  <c r="AA13" s="1"/>
  <c r="U13"/>
  <c r="W13" s="1"/>
  <c r="R13"/>
  <c r="U12"/>
  <c r="W12" s="1"/>
  <c r="R12"/>
  <c r="Y12" s="1"/>
  <c r="AA12" s="1"/>
  <c r="Y11"/>
  <c r="AA11" s="1"/>
  <c r="U11"/>
  <c r="W11" s="1"/>
  <c r="R11"/>
  <c r="AA10"/>
  <c r="Y10"/>
  <c r="U10"/>
  <c r="W10" s="1"/>
  <c r="R10"/>
  <c r="AA9"/>
  <c r="Y9"/>
  <c r="U9"/>
  <c r="W9" s="1"/>
  <c r="R9"/>
  <c r="R22" s="1"/>
  <c r="AA8"/>
  <c r="Y8"/>
  <c r="W8"/>
  <c r="U8"/>
  <c r="R8"/>
  <c r="R182" i="9"/>
  <c r="R181"/>
  <c r="M181"/>
  <c r="L181"/>
  <c r="N179"/>
  <c r="K181" s="1"/>
  <c r="N181" s="1"/>
  <c r="C179"/>
  <c r="AG153"/>
  <c r="AF153"/>
  <c r="AE153"/>
  <c r="T153"/>
  <c r="Q153"/>
  <c r="P153"/>
  <c r="N153"/>
  <c r="K153"/>
  <c r="J153"/>
  <c r="H153"/>
  <c r="E153"/>
  <c r="D153"/>
  <c r="Z152"/>
  <c r="AC152" s="1"/>
  <c r="U152"/>
  <c r="X152" s="1"/>
  <c r="U151"/>
  <c r="X151" s="1"/>
  <c r="L151"/>
  <c r="F151"/>
  <c r="Z151" s="1"/>
  <c r="AC151" s="1"/>
  <c r="AL150"/>
  <c r="Z150"/>
  <c r="AC150" s="1"/>
  <c r="U150"/>
  <c r="X150" s="1"/>
  <c r="U149"/>
  <c r="X149" s="1"/>
  <c r="R149"/>
  <c r="F149"/>
  <c r="U148"/>
  <c r="X148" s="1"/>
  <c r="R148"/>
  <c r="Z148" s="1"/>
  <c r="AC148" s="1"/>
  <c r="Z147"/>
  <c r="AC147" s="1"/>
  <c r="U147"/>
  <c r="X147" s="1"/>
  <c r="U146"/>
  <c r="X146" s="1"/>
  <c r="L146"/>
  <c r="F146"/>
  <c r="Z145"/>
  <c r="AC145" s="1"/>
  <c r="X145"/>
  <c r="U145"/>
  <c r="Z144"/>
  <c r="AC144" s="1"/>
  <c r="U144"/>
  <c r="X144" s="1"/>
  <c r="U143"/>
  <c r="X143" s="1"/>
  <c r="F143"/>
  <c r="Z143" s="1"/>
  <c r="AC143" s="1"/>
  <c r="U142"/>
  <c r="X142" s="1"/>
  <c r="L142"/>
  <c r="F142"/>
  <c r="Z141"/>
  <c r="AC141" s="1"/>
  <c r="U141"/>
  <c r="X141" s="1"/>
  <c r="U140"/>
  <c r="X140" s="1"/>
  <c r="R140"/>
  <c r="Z140" s="1"/>
  <c r="AC140" s="1"/>
  <c r="U139"/>
  <c r="X139" s="1"/>
  <c r="L139"/>
  <c r="Z139" s="1"/>
  <c r="AC139" s="1"/>
  <c r="U138"/>
  <c r="X138" s="1"/>
  <c r="R138"/>
  <c r="L138"/>
  <c r="U137"/>
  <c r="X137" s="1"/>
  <c r="R137"/>
  <c r="Z137" s="1"/>
  <c r="AC137" s="1"/>
  <c r="U136"/>
  <c r="X136" s="1"/>
  <c r="L136"/>
  <c r="F136"/>
  <c r="Z135"/>
  <c r="AC135" s="1"/>
  <c r="U135"/>
  <c r="X135" s="1"/>
  <c r="U134"/>
  <c r="X134" s="1"/>
  <c r="L134"/>
  <c r="F134"/>
  <c r="U133"/>
  <c r="X133" s="1"/>
  <c r="L133"/>
  <c r="F133"/>
  <c r="Z132"/>
  <c r="AC132" s="1"/>
  <c r="U132"/>
  <c r="X132" s="1"/>
  <c r="R132"/>
  <c r="Z131"/>
  <c r="AC131" s="1"/>
  <c r="U131"/>
  <c r="X131" s="1"/>
  <c r="U130"/>
  <c r="X130" s="1"/>
  <c r="L130"/>
  <c r="F130"/>
  <c r="Z129"/>
  <c r="AC129" s="1"/>
  <c r="X129"/>
  <c r="U129"/>
  <c r="U128"/>
  <c r="X128" s="1"/>
  <c r="L128"/>
  <c r="F128"/>
  <c r="U127"/>
  <c r="X127" s="1"/>
  <c r="R127"/>
  <c r="L127"/>
  <c r="Z127" s="1"/>
  <c r="AC127" s="1"/>
  <c r="Z126"/>
  <c r="AC126" s="1"/>
  <c r="X126"/>
  <c r="U126"/>
  <c r="U125"/>
  <c r="X125" s="1"/>
  <c r="L125"/>
  <c r="Z125" s="1"/>
  <c r="AC125" s="1"/>
  <c r="F125"/>
  <c r="Z124"/>
  <c r="AC124" s="1"/>
  <c r="U124"/>
  <c r="X124" s="1"/>
  <c r="Z123"/>
  <c r="AC123" s="1"/>
  <c r="U123"/>
  <c r="X123" s="1"/>
  <c r="U122"/>
  <c r="X122" s="1"/>
  <c r="L122"/>
  <c r="F122"/>
  <c r="Z121"/>
  <c r="AC121" s="1"/>
  <c r="U121"/>
  <c r="X121" s="1"/>
  <c r="F121"/>
  <c r="U120"/>
  <c r="X120" s="1"/>
  <c r="L120"/>
  <c r="F120"/>
  <c r="Z119"/>
  <c r="AC119" s="1"/>
  <c r="U119"/>
  <c r="X119" s="1"/>
  <c r="U118"/>
  <c r="X118" s="1"/>
  <c r="L118"/>
  <c r="F118"/>
  <c r="U117"/>
  <c r="X117" s="1"/>
  <c r="L117"/>
  <c r="F117"/>
  <c r="U116"/>
  <c r="X116" s="1"/>
  <c r="L116"/>
  <c r="Z116" s="1"/>
  <c r="AC116" s="1"/>
  <c r="U115"/>
  <c r="X115" s="1"/>
  <c r="R115"/>
  <c r="Z115" s="1"/>
  <c r="AC115" s="1"/>
  <c r="U114"/>
  <c r="X114" s="1"/>
  <c r="L114"/>
  <c r="F114"/>
  <c r="Z113"/>
  <c r="AC113" s="1"/>
  <c r="U113"/>
  <c r="X113" s="1"/>
  <c r="U112"/>
  <c r="X112" s="1"/>
  <c r="R112"/>
  <c r="L112"/>
  <c r="U111"/>
  <c r="X111" s="1"/>
  <c r="L111"/>
  <c r="F111"/>
  <c r="Z111" s="1"/>
  <c r="AC111" s="1"/>
  <c r="Z110"/>
  <c r="AC110" s="1"/>
  <c r="U110"/>
  <c r="X110" s="1"/>
  <c r="U109"/>
  <c r="X109" s="1"/>
  <c r="R109"/>
  <c r="L109"/>
  <c r="Z108"/>
  <c r="AC108" s="1"/>
  <c r="U108"/>
  <c r="X108" s="1"/>
  <c r="R108"/>
  <c r="U107"/>
  <c r="X107" s="1"/>
  <c r="R107"/>
  <c r="F107"/>
  <c r="Z107" s="1"/>
  <c r="AC107" s="1"/>
  <c r="U106"/>
  <c r="X106" s="1"/>
  <c r="R106"/>
  <c r="L106"/>
  <c r="F106"/>
  <c r="U105"/>
  <c r="X105" s="1"/>
  <c r="L105"/>
  <c r="Z105" s="1"/>
  <c r="AC105" s="1"/>
  <c r="U104"/>
  <c r="X104" s="1"/>
  <c r="L104"/>
  <c r="Z104" s="1"/>
  <c r="AC104" s="1"/>
  <c r="U103"/>
  <c r="X103" s="1"/>
  <c r="F103"/>
  <c r="Z103" s="1"/>
  <c r="AC103" s="1"/>
  <c r="U102"/>
  <c r="X102" s="1"/>
  <c r="L102"/>
  <c r="F102"/>
  <c r="Z102" s="1"/>
  <c r="AC102" s="1"/>
  <c r="X101"/>
  <c r="U101"/>
  <c r="L101"/>
  <c r="F101"/>
  <c r="Z101" s="1"/>
  <c r="AC101" s="1"/>
  <c r="Z100"/>
  <c r="AC100" s="1"/>
  <c r="U100"/>
  <c r="X100" s="1"/>
  <c r="U87"/>
  <c r="X87" s="1"/>
  <c r="R87"/>
  <c r="Z87" s="1"/>
  <c r="U86"/>
  <c r="X86" s="1"/>
  <c r="R86"/>
  <c r="L86"/>
  <c r="F86"/>
  <c r="Z99"/>
  <c r="AC99" s="1"/>
  <c r="U99"/>
  <c r="X99" s="1"/>
  <c r="L99"/>
  <c r="F99"/>
  <c r="U98"/>
  <c r="X98" s="1"/>
  <c r="R98"/>
  <c r="L98"/>
  <c r="Z98" s="1"/>
  <c r="AC98" s="1"/>
  <c r="U97"/>
  <c r="X97" s="1"/>
  <c r="R97"/>
  <c r="L97"/>
  <c r="F97"/>
  <c r="U96"/>
  <c r="X96" s="1"/>
  <c r="L96"/>
  <c r="F96"/>
  <c r="Z96" s="1"/>
  <c r="AC96" s="1"/>
  <c r="U95"/>
  <c r="X95" s="1"/>
  <c r="R95"/>
  <c r="F95"/>
  <c r="Z95" s="1"/>
  <c r="AC95" s="1"/>
  <c r="U94"/>
  <c r="X94" s="1"/>
  <c r="F94"/>
  <c r="Z94" s="1"/>
  <c r="AC94" s="1"/>
  <c r="Z93"/>
  <c r="AC93" s="1"/>
  <c r="U93"/>
  <c r="X93" s="1"/>
  <c r="U92"/>
  <c r="X92" s="1"/>
  <c r="R92"/>
  <c r="Z92" s="1"/>
  <c r="AC92" s="1"/>
  <c r="U91"/>
  <c r="X91" s="1"/>
  <c r="R91"/>
  <c r="F91"/>
  <c r="U90"/>
  <c r="X90" s="1"/>
  <c r="L90"/>
  <c r="Z90" s="1"/>
  <c r="AC90" s="1"/>
  <c r="U89"/>
  <c r="X89" s="1"/>
  <c r="R89"/>
  <c r="F89"/>
  <c r="Z89" s="1"/>
  <c r="AC89" s="1"/>
  <c r="X88"/>
  <c r="U88"/>
  <c r="L88"/>
  <c r="F88"/>
  <c r="U85"/>
  <c r="X85" s="1"/>
  <c r="F85"/>
  <c r="Z85" s="1"/>
  <c r="AC85" s="1"/>
  <c r="U84"/>
  <c r="X84" s="1"/>
  <c r="R84"/>
  <c r="L84"/>
  <c r="F84"/>
  <c r="U83"/>
  <c r="X83" s="1"/>
  <c r="R83"/>
  <c r="Z83" s="1"/>
  <c r="AC83" s="1"/>
  <c r="U82"/>
  <c r="X82" s="1"/>
  <c r="F82"/>
  <c r="Z82" s="1"/>
  <c r="AC82" s="1"/>
  <c r="Z81"/>
  <c r="AC81" s="1"/>
  <c r="X81"/>
  <c r="U81"/>
  <c r="U80"/>
  <c r="X80" s="1"/>
  <c r="R80"/>
  <c r="Z80" s="1"/>
  <c r="AC80" s="1"/>
  <c r="U79"/>
  <c r="X79" s="1"/>
  <c r="R79"/>
  <c r="Z79" s="1"/>
  <c r="AC79" s="1"/>
  <c r="U78"/>
  <c r="X78" s="1"/>
  <c r="L78"/>
  <c r="Z78" s="1"/>
  <c r="AC78" s="1"/>
  <c r="Z77"/>
  <c r="AC77" s="1"/>
  <c r="U77"/>
  <c r="X77" s="1"/>
  <c r="R77"/>
  <c r="U76"/>
  <c r="X76" s="1"/>
  <c r="R76"/>
  <c r="F76"/>
  <c r="Z76" s="1"/>
  <c r="AC76" s="1"/>
  <c r="U75"/>
  <c r="X75" s="1"/>
  <c r="R75"/>
  <c r="L75"/>
  <c r="U74"/>
  <c r="X74" s="1"/>
  <c r="R74"/>
  <c r="Z74" s="1"/>
  <c r="AC74" s="1"/>
  <c r="F74"/>
  <c r="U73"/>
  <c r="X73" s="1"/>
  <c r="L73"/>
  <c r="F73"/>
  <c r="Z73" s="1"/>
  <c r="AC73" s="1"/>
  <c r="Z72"/>
  <c r="AC72" s="1"/>
  <c r="U72"/>
  <c r="X72" s="1"/>
  <c r="U71"/>
  <c r="X71" s="1"/>
  <c r="R71"/>
  <c r="L71"/>
  <c r="U70"/>
  <c r="X70" s="1"/>
  <c r="R70"/>
  <c r="Z70" s="1"/>
  <c r="AC70" s="1"/>
  <c r="U69"/>
  <c r="X69" s="1"/>
  <c r="R69"/>
  <c r="L69"/>
  <c r="F69"/>
  <c r="U68"/>
  <c r="X68" s="1"/>
  <c r="R68"/>
  <c r="F68"/>
  <c r="Z68" s="1"/>
  <c r="AC68" s="1"/>
  <c r="U63"/>
  <c r="X63" s="1"/>
  <c r="R63"/>
  <c r="L63"/>
  <c r="F63"/>
  <c r="U62"/>
  <c r="X62" s="1"/>
  <c r="R62"/>
  <c r="Z62" s="1"/>
  <c r="AC62" s="1"/>
  <c r="U67"/>
  <c r="X67" s="1"/>
  <c r="L67"/>
  <c r="F67"/>
  <c r="U66"/>
  <c r="X66" s="1"/>
  <c r="R66"/>
  <c r="F66"/>
  <c r="Z66" s="1"/>
  <c r="AC66" s="1"/>
  <c r="U65"/>
  <c r="X65" s="1"/>
  <c r="L65"/>
  <c r="F65"/>
  <c r="Z65" s="1"/>
  <c r="AC65" s="1"/>
  <c r="Z64"/>
  <c r="AC64" s="1"/>
  <c r="U64"/>
  <c r="X64" s="1"/>
  <c r="U61"/>
  <c r="X61" s="1"/>
  <c r="R61"/>
  <c r="F61"/>
  <c r="Z61" s="1"/>
  <c r="AC61" s="1"/>
  <c r="X60"/>
  <c r="U60"/>
  <c r="R60"/>
  <c r="L60"/>
  <c r="U59"/>
  <c r="X59" s="1"/>
  <c r="R59"/>
  <c r="F59"/>
  <c r="Z59" s="1"/>
  <c r="AC59" s="1"/>
  <c r="Z58"/>
  <c r="AC58" s="1"/>
  <c r="U58"/>
  <c r="X58" s="1"/>
  <c r="R58"/>
  <c r="U57"/>
  <c r="X57" s="1"/>
  <c r="R57"/>
  <c r="F57"/>
  <c r="Z57" s="1"/>
  <c r="AC57" s="1"/>
  <c r="U56"/>
  <c r="X56" s="1"/>
  <c r="R56"/>
  <c r="L56"/>
  <c r="Z56" s="1"/>
  <c r="AC56" s="1"/>
  <c r="U55"/>
  <c r="X55" s="1"/>
  <c r="R55"/>
  <c r="L55"/>
  <c r="F55"/>
  <c r="U54"/>
  <c r="X54" s="1"/>
  <c r="R54"/>
  <c r="L54"/>
  <c r="U53"/>
  <c r="X53" s="1"/>
  <c r="L53"/>
  <c r="F53"/>
  <c r="Z53" s="1"/>
  <c r="AC53" s="1"/>
  <c r="U52"/>
  <c r="X52" s="1"/>
  <c r="L52"/>
  <c r="F52"/>
  <c r="Z52" s="1"/>
  <c r="AC52" s="1"/>
  <c r="X51"/>
  <c r="U51"/>
  <c r="R51"/>
  <c r="L51"/>
  <c r="U50"/>
  <c r="X50" s="1"/>
  <c r="R50"/>
  <c r="Z50" s="1"/>
  <c r="AC50" s="1"/>
  <c r="U49"/>
  <c r="X49" s="1"/>
  <c r="L49"/>
  <c r="F49"/>
  <c r="Z49" s="1"/>
  <c r="AC49" s="1"/>
  <c r="U48"/>
  <c r="X48" s="1"/>
  <c r="R48"/>
  <c r="Z48" s="1"/>
  <c r="AC48" s="1"/>
  <c r="F48"/>
  <c r="U47"/>
  <c r="X47" s="1"/>
  <c r="R47"/>
  <c r="Z47" s="1"/>
  <c r="AC47" s="1"/>
  <c r="U46"/>
  <c r="X46" s="1"/>
  <c r="R46"/>
  <c r="L46"/>
  <c r="F46"/>
  <c r="Z46" s="1"/>
  <c r="AC46" s="1"/>
  <c r="U45"/>
  <c r="X45" s="1"/>
  <c r="R45"/>
  <c r="L45"/>
  <c r="Z45" s="1"/>
  <c r="AC45" s="1"/>
  <c r="F45"/>
  <c r="U44"/>
  <c r="X44" s="1"/>
  <c r="R44"/>
  <c r="F44"/>
  <c r="Z43"/>
  <c r="AC43" s="1"/>
  <c r="U43"/>
  <c r="X43" s="1"/>
  <c r="U42"/>
  <c r="X42" s="1"/>
  <c r="F42"/>
  <c r="Z42" s="1"/>
  <c r="AC42" s="1"/>
  <c r="U41"/>
  <c r="X41" s="1"/>
  <c r="R41"/>
  <c r="L41"/>
  <c r="F41"/>
  <c r="U40"/>
  <c r="X40" s="1"/>
  <c r="R40"/>
  <c r="L40"/>
  <c r="U39"/>
  <c r="X39" s="1"/>
  <c r="R39"/>
  <c r="F39"/>
  <c r="Z39" s="1"/>
  <c r="AC39" s="1"/>
  <c r="Z38"/>
  <c r="AC38" s="1"/>
  <c r="U38"/>
  <c r="X38" s="1"/>
  <c r="R38"/>
  <c r="U37"/>
  <c r="X37" s="1"/>
  <c r="R37"/>
  <c r="F37"/>
  <c r="X36"/>
  <c r="U36"/>
  <c r="F36"/>
  <c r="Z36" s="1"/>
  <c r="AC36" s="1"/>
  <c r="U35"/>
  <c r="X35" s="1"/>
  <c r="R35"/>
  <c r="Z35" s="1"/>
  <c r="AC35" s="1"/>
  <c r="U34"/>
  <c r="X34" s="1"/>
  <c r="R34"/>
  <c r="L34"/>
  <c r="Z33"/>
  <c r="AC33" s="1"/>
  <c r="U33"/>
  <c r="X33" s="1"/>
  <c r="U32"/>
  <c r="X32" s="1"/>
  <c r="R32"/>
  <c r="Z32" s="1"/>
  <c r="AC32" s="1"/>
  <c r="U31"/>
  <c r="X31" s="1"/>
  <c r="F31"/>
  <c r="Z31" s="1"/>
  <c r="AC31" s="1"/>
  <c r="U30"/>
  <c r="X30" s="1"/>
  <c r="R30"/>
  <c r="L30"/>
  <c r="F30"/>
  <c r="Z30" s="1"/>
  <c r="AC30" s="1"/>
  <c r="U29"/>
  <c r="X29" s="1"/>
  <c r="R29"/>
  <c r="Z29" s="1"/>
  <c r="AC29" s="1"/>
  <c r="L29"/>
  <c r="U28"/>
  <c r="X28" s="1"/>
  <c r="L28"/>
  <c r="F28"/>
  <c r="Z27"/>
  <c r="AC27" s="1"/>
  <c r="U27"/>
  <c r="X27" s="1"/>
  <c r="U26"/>
  <c r="X26" s="1"/>
  <c r="L26"/>
  <c r="F26"/>
  <c r="U25"/>
  <c r="X25" s="1"/>
  <c r="R25"/>
  <c r="F25"/>
  <c r="Z25" s="1"/>
  <c r="AC25" s="1"/>
  <c r="U24"/>
  <c r="X24" s="1"/>
  <c r="R24"/>
  <c r="L24"/>
  <c r="F24"/>
  <c r="Z23"/>
  <c r="AC23" s="1"/>
  <c r="U23"/>
  <c r="X23" s="1"/>
  <c r="R23"/>
  <c r="U22"/>
  <c r="X22" s="1"/>
  <c r="L22"/>
  <c r="F22"/>
  <c r="Z22" s="1"/>
  <c r="AC22" s="1"/>
  <c r="Z21"/>
  <c r="AC21" s="1"/>
  <c r="U21"/>
  <c r="X21" s="1"/>
  <c r="U20"/>
  <c r="X20" s="1"/>
  <c r="R20"/>
  <c r="Z20" s="1"/>
  <c r="AC20" s="1"/>
  <c r="U19"/>
  <c r="X19" s="1"/>
  <c r="R19"/>
  <c r="L19"/>
  <c r="F19"/>
  <c r="Z18"/>
  <c r="AC18" s="1"/>
  <c r="U18"/>
  <c r="X18" s="1"/>
  <c r="F18"/>
  <c r="Z17"/>
  <c r="AC17" s="1"/>
  <c r="U17"/>
  <c r="X17" s="1"/>
  <c r="L17"/>
  <c r="U16"/>
  <c r="X16" s="1"/>
  <c r="R16"/>
  <c r="L16"/>
  <c r="F16"/>
  <c r="Z16" s="1"/>
  <c r="AC16" s="1"/>
  <c r="U15"/>
  <c r="X15" s="1"/>
  <c r="R15"/>
  <c r="Z15" s="1"/>
  <c r="AC15" s="1"/>
  <c r="Z14"/>
  <c r="AC14" s="1"/>
  <c r="U14"/>
  <c r="X14" s="1"/>
  <c r="R14"/>
  <c r="L14"/>
  <c r="F14"/>
  <c r="U13"/>
  <c r="X13" s="1"/>
  <c r="R13"/>
  <c r="Z13" s="1"/>
  <c r="AC13" s="1"/>
  <c r="U12"/>
  <c r="X12" s="1"/>
  <c r="R12"/>
  <c r="L12"/>
  <c r="F12"/>
  <c r="Z12" s="1"/>
  <c r="AC12" s="1"/>
  <c r="Z11"/>
  <c r="AC11" s="1"/>
  <c r="U11"/>
  <c r="X11" s="1"/>
  <c r="R11"/>
  <c r="U10"/>
  <c r="X10" s="1"/>
  <c r="R10"/>
  <c r="L10"/>
  <c r="Z10" s="1"/>
  <c r="AC10" s="1"/>
  <c r="U9"/>
  <c r="X9" s="1"/>
  <c r="R9"/>
  <c r="L9"/>
  <c r="F9"/>
  <c r="U8"/>
  <c r="X8" s="1"/>
  <c r="L8"/>
  <c r="Z8" s="1"/>
  <c r="AC8" s="1"/>
  <c r="G18" i="6"/>
  <c r="G17"/>
  <c r="Z84" i="9" l="1"/>
  <c r="AC84" s="1"/>
  <c r="Z120"/>
  <c r="AC120" s="1"/>
  <c r="Z24"/>
  <c r="AC24" s="1"/>
  <c r="Z40"/>
  <c r="AC40" s="1"/>
  <c r="Z69"/>
  <c r="AC69" s="1"/>
  <c r="Z28"/>
  <c r="AC28" s="1"/>
  <c r="Z112"/>
  <c r="AC112" s="1"/>
  <c r="Z117"/>
  <c r="AC117" s="1"/>
  <c r="Z133"/>
  <c r="AC133" s="1"/>
  <c r="Z88"/>
  <c r="AC88" s="1"/>
  <c r="Z109"/>
  <c r="AC109" s="1"/>
  <c r="Z138"/>
  <c r="AC138" s="1"/>
  <c r="Z106"/>
  <c r="AC106" s="1"/>
  <c r="Z130"/>
  <c r="AC130" s="1"/>
  <c r="Z97"/>
  <c r="AC97" s="1"/>
  <c r="Z86"/>
  <c r="Z114"/>
  <c r="AC114" s="1"/>
  <c r="Z122"/>
  <c r="AC122" s="1"/>
  <c r="Z75"/>
  <c r="AC75" s="1"/>
  <c r="AC87"/>
  <c r="Z91"/>
  <c r="AC91" s="1"/>
  <c r="AC86"/>
  <c r="Z136"/>
  <c r="AC136" s="1"/>
  <c r="Z19"/>
  <c r="AC19" s="1"/>
  <c r="Z26"/>
  <c r="AC26" s="1"/>
  <c r="Z51"/>
  <c r="AC51" s="1"/>
  <c r="Z54"/>
  <c r="AC54" s="1"/>
  <c r="Z60"/>
  <c r="AC60" s="1"/>
  <c r="Z63"/>
  <c r="Z118"/>
  <c r="AC118" s="1"/>
  <c r="L153"/>
  <c r="Z9"/>
  <c r="AC9" s="1"/>
  <c r="Z37"/>
  <c r="AC37" s="1"/>
  <c r="Z71"/>
  <c r="AC71" s="1"/>
  <c r="Z128"/>
  <c r="AC128" s="1"/>
  <c r="Z134"/>
  <c r="AC134" s="1"/>
  <c r="Z55"/>
  <c r="AC55" s="1"/>
  <c r="Z142"/>
  <c r="AC142" s="1"/>
  <c r="Z149"/>
  <c r="AC149" s="1"/>
  <c r="R153"/>
  <c r="Z34"/>
  <c r="AC34" s="1"/>
  <c r="Z67"/>
  <c r="AC67" s="1"/>
  <c r="Z146"/>
  <c r="AC146" s="1"/>
  <c r="Z41"/>
  <c r="AC41" s="1"/>
  <c r="Z44"/>
  <c r="AC44" s="1"/>
  <c r="C31" i="10"/>
  <c r="C33" s="1"/>
  <c r="F153" i="9"/>
  <c r="C178"/>
  <c r="C180" s="1"/>
  <c r="AC63" l="1"/>
</calcChain>
</file>

<file path=xl/sharedStrings.xml><?xml version="1.0" encoding="utf-8"?>
<sst xmlns="http://schemas.openxmlformats.org/spreadsheetml/2006/main" count="1311" uniqueCount="293">
  <si>
    <t>Name</t>
  </si>
  <si>
    <t>Schmidt, Ken</t>
  </si>
  <si>
    <t>Keller, Kris</t>
  </si>
  <si>
    <t>Vine, Kyle</t>
  </si>
  <si>
    <t>Rose, Andy</t>
  </si>
  <si>
    <t>Gordon, Zeik</t>
  </si>
  <si>
    <t>Wilcox, Owen</t>
  </si>
  <si>
    <t>Eggebrecht, Jason</t>
  </si>
  <si>
    <t>Kleppelid, Trevor</t>
  </si>
  <si>
    <t>Roth, Tanner</t>
  </si>
  <si>
    <t>McNary, Ron</t>
  </si>
  <si>
    <t>Collinsworth, Scott</t>
  </si>
  <si>
    <t>Total Points</t>
  </si>
  <si>
    <t>Placement Points</t>
  </si>
  <si>
    <t>Mundel, Jason</t>
  </si>
  <si>
    <t>Collinsworth, Hunter</t>
  </si>
  <si>
    <t>Mindt, Justin</t>
  </si>
  <si>
    <t>Hickey, Bob</t>
  </si>
  <si>
    <t>Papineau, Jerome</t>
  </si>
  <si>
    <t>Watson, Casey</t>
  </si>
  <si>
    <t>TOP 3 TEAM OF THE YEAR</t>
  </si>
  <si>
    <t>TOP 3 MIXED COUPLE OF THE YEAR</t>
  </si>
  <si>
    <t>TOP 3 ADULT-CHILD OF THE YEAR</t>
  </si>
  <si>
    <t>NAME</t>
  </si>
  <si>
    <t>PLACE</t>
  </si>
  <si>
    <t xml:space="preserve"> ANGLER OF THE YEAR</t>
  </si>
  <si>
    <t xml:space="preserve">TOWN </t>
  </si>
  <si>
    <t>PLACEMENT POINTS</t>
  </si>
  <si>
    <t>TOWN</t>
  </si>
  <si>
    <t>Erickson, Jay</t>
  </si>
  <si>
    <t>Wolf Point, MT</t>
  </si>
  <si>
    <t>Long, Garrett</t>
  </si>
  <si>
    <t>AT</t>
  </si>
  <si>
    <t>Gillette, WY</t>
  </si>
  <si>
    <t>Reuter, Jesse</t>
  </si>
  <si>
    <t>Sidney, MT</t>
  </si>
  <si>
    <t>Glendive, MT</t>
  </si>
  <si>
    <t>Glasgow, MT</t>
  </si>
  <si>
    <t>Fort Peck, MT</t>
  </si>
  <si>
    <t>Lien, Ross</t>
  </si>
  <si>
    <t>Billings, MT</t>
  </si>
  <si>
    <t>Buller, Tim</t>
  </si>
  <si>
    <t>Richey, MT</t>
  </si>
  <si>
    <t>Dooley, Todd</t>
  </si>
  <si>
    <t>MC</t>
  </si>
  <si>
    <t>Laurel, MT</t>
  </si>
  <si>
    <t>Belgrade, MT</t>
  </si>
  <si>
    <t>AC</t>
  </si>
  <si>
    <t>Volbrecht, Clint</t>
  </si>
  <si>
    <t>Volbrecht, Megan</t>
  </si>
  <si>
    <t>Circle, MT</t>
  </si>
  <si>
    <t>Seidl, Bill</t>
  </si>
  <si>
    <t>Scott, Travis</t>
  </si>
  <si>
    <t>Harlowton, MT</t>
  </si>
  <si>
    <t>Williams, Kennie</t>
  </si>
  <si>
    <t>Lewistown, MT</t>
  </si>
  <si>
    <t>Young, Todd</t>
  </si>
  <si>
    <t>Rush, Whit</t>
  </si>
  <si>
    <t>Boyer, Kirk</t>
  </si>
  <si>
    <t>Harper, Kevin</t>
  </si>
  <si>
    <t>Harper, Kody</t>
  </si>
  <si>
    <t>Dickinson, ND</t>
  </si>
  <si>
    <t>Verhasselt, Trevor</t>
  </si>
  <si>
    <t>Nagle, Jeff</t>
  </si>
  <si>
    <t>Swenson, John</t>
  </si>
  <si>
    <t>Miles City, MT</t>
  </si>
  <si>
    <t>Kalispell, MT</t>
  </si>
  <si>
    <t>Ryder, Pat</t>
  </si>
  <si>
    <t>Vine, Tyler</t>
  </si>
  <si>
    <t>Pursley, Shane</t>
  </si>
  <si>
    <t>Helena, MT</t>
  </si>
  <si>
    <t>Reardon, Pat</t>
  </si>
  <si>
    <t>Scheeler, Jeff</t>
  </si>
  <si>
    <t>Egge, Troy</t>
  </si>
  <si>
    <t>Loudon, Colby</t>
  </si>
  <si>
    <t>Williston, ND</t>
  </si>
  <si>
    <t>Wieland, Corey</t>
  </si>
  <si>
    <t>Ziegler, Marley</t>
  </si>
  <si>
    <t>Lambert, MT</t>
  </si>
  <si>
    <t>Law, Stuart</t>
  </si>
  <si>
    <t>Young, Trent</t>
  </si>
  <si>
    <t>Atkinson, Jamie</t>
  </si>
  <si>
    <t>Pyrah, Don</t>
  </si>
  <si>
    <t>Rose, Samantha</t>
  </si>
  <si>
    <t>Stahl, Dayle</t>
  </si>
  <si>
    <t>Stahl, Eric</t>
  </si>
  <si>
    <t>Pitman, Alan</t>
  </si>
  <si>
    <t>Jordan, MT</t>
  </si>
  <si>
    <t>Hammar, Joyce</t>
  </si>
  <si>
    <t>Malta, MT</t>
  </si>
  <si>
    <t>Rasmusan, JR</t>
  </si>
  <si>
    <t>Harada, Steve</t>
  </si>
  <si>
    <t>Harada, Traci</t>
  </si>
  <si>
    <t>Seilstad, Carl</t>
  </si>
  <si>
    <t>Olson, Harlyn</t>
  </si>
  <si>
    <t>Havre, MT</t>
  </si>
  <si>
    <t>Arndt, Dallas</t>
  </si>
  <si>
    <t>Babb, Brandon</t>
  </si>
  <si>
    <t>Babb, Brady</t>
  </si>
  <si>
    <t>Kittleson, Josh</t>
  </si>
  <si>
    <t>Gagnon, Vern</t>
  </si>
  <si>
    <t>Normandy, Brett</t>
  </si>
  <si>
    <t>Herbold, Joe</t>
  </si>
  <si>
    <t>Majeske, Dan</t>
  </si>
  <si>
    <t>McKeever, Shane</t>
  </si>
  <si>
    <t>Sillerud, Norm</t>
  </si>
  <si>
    <t>Lien, Tucker</t>
  </si>
  <si>
    <t>Normandy, Trent</t>
  </si>
  <si>
    <t>Rasmusan, Torey</t>
  </si>
  <si>
    <t>Azure, Scott</t>
  </si>
  <si>
    <t>Zimdars, Dominik</t>
  </si>
  <si>
    <t>Killen, Brody</t>
  </si>
  <si>
    <t>Lien, Tanner</t>
  </si>
  <si>
    <t>Williams, Kyle</t>
  </si>
  <si>
    <t>Great Falls, MT</t>
  </si>
  <si>
    <t>Rock Creek</t>
  </si>
  <si>
    <t>Governor's Cup</t>
  </si>
  <si>
    <t>Hell Creek</t>
  </si>
  <si>
    <t>Score Out</t>
  </si>
  <si>
    <t>Loudon, Cierra</t>
  </si>
  <si>
    <t>Must have fished 2 tournaments with the same Partner</t>
  </si>
  <si>
    <t xml:space="preserve">Reuter, Jesse </t>
  </si>
  <si>
    <t>Chappell, Nate</t>
  </si>
  <si>
    <t>Kennedy, Taylor</t>
  </si>
  <si>
    <t>Hammar, Willy</t>
  </si>
  <si>
    <t>Reuter, Jaxsen</t>
  </si>
  <si>
    <t>Schwarzrock, Chris</t>
  </si>
  <si>
    <t>Ft. Peck, MT</t>
  </si>
  <si>
    <t>Baird, Joe</t>
  </si>
  <si>
    <t>Gillette, Wy</t>
  </si>
  <si>
    <t>Huckins, Troy</t>
  </si>
  <si>
    <t>Bechtold, Justin</t>
  </si>
  <si>
    <t>Willard, MT</t>
  </si>
  <si>
    <t>Bechtold, Jason</t>
  </si>
  <si>
    <t>Braaten, Jerrett</t>
  </si>
  <si>
    <t>Swanson, Scott</t>
  </si>
  <si>
    <t>Bumgaraner, Tyler</t>
  </si>
  <si>
    <t>Cowen, Matt</t>
  </si>
  <si>
    <t>Dahlquist, Kelly</t>
  </si>
  <si>
    <t>Dix, Cody</t>
  </si>
  <si>
    <t>Erickson, Caleb</t>
  </si>
  <si>
    <t>Bates, Brett</t>
  </si>
  <si>
    <t>Filler, Doug</t>
  </si>
  <si>
    <t>Gibbs, Mike</t>
  </si>
  <si>
    <t>Graf, David</t>
  </si>
  <si>
    <t>Dygert, Mike</t>
  </si>
  <si>
    <t>Green, Willy</t>
  </si>
  <si>
    <t>Kleinke, Jon</t>
  </si>
  <si>
    <t>Rolandson, Braden</t>
  </si>
  <si>
    <t>Leintz,Garvin E.</t>
  </si>
  <si>
    <t>Nashua, MT</t>
  </si>
  <si>
    <t>Simpson, Audie</t>
  </si>
  <si>
    <t>Martinez, Cody</t>
  </si>
  <si>
    <t>Strohm, Cody</t>
  </si>
  <si>
    <t>Wenz, Mike</t>
  </si>
  <si>
    <t>Mindt, Taylor</t>
  </si>
  <si>
    <t>Olson, Brian</t>
  </si>
  <si>
    <t>Normandy, Bruce</t>
  </si>
  <si>
    <t>Barkus, Murray</t>
  </si>
  <si>
    <t>Mury, Kane</t>
  </si>
  <si>
    <t>Shawver, Josh</t>
  </si>
  <si>
    <t>Schledewitz, Tyson</t>
  </si>
  <si>
    <t>Fagan, Morgen</t>
  </si>
  <si>
    <t>Tonganoxie, KS</t>
  </si>
  <si>
    <t>Rush, Carly</t>
  </si>
  <si>
    <t>Sanford, Ron</t>
  </si>
  <si>
    <t>Bismark, ND</t>
  </si>
  <si>
    <t>Young, Jace</t>
  </si>
  <si>
    <t>Phipps, Brem</t>
  </si>
  <si>
    <t>Loudon. Bryce</t>
  </si>
  <si>
    <t>Anvik, Brad</t>
  </si>
  <si>
    <t>Dooley-Lyons, Becky</t>
  </si>
  <si>
    <t>Formanek, Chad</t>
  </si>
  <si>
    <t>Fuchs, Shane</t>
  </si>
  <si>
    <t>Gilliland Tye</t>
  </si>
  <si>
    <t>Griffith, Wyatt</t>
  </si>
  <si>
    <t>Harrington, Allan</t>
  </si>
  <si>
    <t>Meier, Kristofer</t>
  </si>
  <si>
    <t>Mindt, Eddie</t>
  </si>
  <si>
    <t>Nygard, Lloyd</t>
  </si>
  <si>
    <t>Peterson, Dan</t>
  </si>
  <si>
    <t>Piroutek, Allen</t>
  </si>
  <si>
    <t>Pitman, Matt</t>
  </si>
  <si>
    <t>Plouffe, Levi</t>
  </si>
  <si>
    <t>Rossol, Ken</t>
  </si>
  <si>
    <t>Sikveland, Rex</t>
  </si>
  <si>
    <t>Sinks, Dereck</t>
  </si>
  <si>
    <t>Slater, Patrick</t>
  </si>
  <si>
    <t>Stoller, Jon</t>
  </si>
  <si>
    <t>Thomas, Clint</t>
  </si>
  <si>
    <t>Thomas, Layne</t>
  </si>
  <si>
    <t xml:space="preserve">Toavs, Talor </t>
  </si>
  <si>
    <t>Toavs, Ted</t>
  </si>
  <si>
    <t>Toganetti, Colby</t>
  </si>
  <si>
    <t>Vogle, Dewey</t>
  </si>
  <si>
    <t>Wemmer, Trent</t>
  </si>
  <si>
    <t>1st Low Score Out</t>
  </si>
  <si>
    <t>Rock Creek Circuit Point</t>
  </si>
  <si>
    <t>Governor's Cup Circuit Point</t>
  </si>
  <si>
    <t>Hell Creek Circuit Point</t>
  </si>
  <si>
    <t xml:space="preserve">2021 Top 15 Teams from Fort Peck Tournaments Series </t>
  </si>
  <si>
    <t>FORT PECK WALLEYE TOURNAMENTS SERIES</t>
  </si>
  <si>
    <t>ANGLERS THAT FISHED 2 OR MORE TOURNAMENTS</t>
  </si>
  <si>
    <t>Rock Creek Tournament</t>
  </si>
  <si>
    <t>Montana Governor's Cup</t>
  </si>
  <si>
    <t>Hell Creek Tournament</t>
  </si>
  <si>
    <t>June 5 &amp; 6, 2021</t>
  </si>
  <si>
    <t>July 9 &amp; 10, 2021</t>
  </si>
  <si>
    <t>July 24 &amp; 25, 2021</t>
  </si>
  <si>
    <t>Town</t>
  </si>
  <si>
    <t>Type</t>
  </si>
  <si>
    <t>Day 1</t>
  </si>
  <si>
    <t>Day 2</t>
  </si>
  <si>
    <t>Total</t>
  </si>
  <si>
    <t>Place</t>
  </si>
  <si>
    <t>Circuit Point</t>
  </si>
  <si>
    <t>2nd Low Score Out</t>
  </si>
  <si>
    <t>Total Pounds of Walleye</t>
  </si>
  <si>
    <t>1st Low Score Weight Out</t>
  </si>
  <si>
    <t>2nd Low Score Weight Out</t>
  </si>
  <si>
    <t>Placement Weight</t>
  </si>
  <si>
    <t>?</t>
  </si>
  <si>
    <t>Angela, MT</t>
  </si>
  <si>
    <t>Townsend, MT</t>
  </si>
  <si>
    <t>Poplar, MT</t>
  </si>
  <si>
    <t>Winnett, MT</t>
  </si>
  <si>
    <t>Huntley, MT</t>
  </si>
  <si>
    <t>Bismarck, ND</t>
  </si>
  <si>
    <t>Saco, MT</t>
  </si>
  <si>
    <t>Manhattan, MT</t>
  </si>
  <si>
    <t>Wheatland, WY</t>
  </si>
  <si>
    <t>Shepherd</t>
  </si>
  <si>
    <t>Vida, MT</t>
  </si>
  <si>
    <t>Bell Fourche, SD</t>
  </si>
  <si>
    <t>Froid, MT</t>
  </si>
  <si>
    <t>Butte, MT</t>
  </si>
  <si>
    <t>Roy, MT</t>
  </si>
  <si>
    <t>Powell, Wy</t>
  </si>
  <si>
    <t>BIG FISH FOR THE FORT PECK SERIES</t>
  </si>
  <si>
    <t>13.69 lbs</t>
  </si>
  <si>
    <t>32.25 inch</t>
  </si>
  <si>
    <t>Fished Rock Creek, Govenor's Cup &amp; Hell Creek together</t>
  </si>
  <si>
    <t>BIG WALLEYE - ROCK CREEK TOURNAMENT</t>
  </si>
  <si>
    <t>BIG WALLEYE - GOVERNOR'S CUP TOURNAMENT</t>
  </si>
  <si>
    <t>BIG WALLEYE - HELL CREEK TOURNAMENT</t>
  </si>
  <si>
    <t>Marlely Ziegler</t>
  </si>
  <si>
    <t>12.70 lbs</t>
  </si>
  <si>
    <t>Kavon, Joe</t>
  </si>
  <si>
    <t>Plentywood, MT</t>
  </si>
  <si>
    <t>13.25 lbs</t>
  </si>
  <si>
    <t>Powell, Ben</t>
  </si>
  <si>
    <t>12.38 lbs</t>
  </si>
  <si>
    <t>Mike Wenz</t>
  </si>
  <si>
    <t>31.50 inch</t>
  </si>
  <si>
    <t>Kavon, Rob</t>
  </si>
  <si>
    <t>Spokane, WA</t>
  </si>
  <si>
    <t>32.00 inches</t>
  </si>
  <si>
    <t>Thomas, Casey</t>
  </si>
  <si>
    <t>31.25 inches</t>
  </si>
  <si>
    <t>Fished Rock Creek together</t>
  </si>
  <si>
    <t>Fished Governor's Cup together</t>
  </si>
  <si>
    <t>Fished Hell Creek together</t>
  </si>
  <si>
    <t>Rush, Witt</t>
  </si>
  <si>
    <t>Glasagow, MT</t>
  </si>
  <si>
    <t>Jess Reuter</t>
  </si>
  <si>
    <t>Jordan Dassinger</t>
  </si>
  <si>
    <t>TOURNAMENTS FISHED</t>
  </si>
  <si>
    <t>Total Teams Per Tournament</t>
  </si>
  <si>
    <t>Anglers</t>
  </si>
  <si>
    <t>Anglers who fished multiple tournaments</t>
  </si>
  <si>
    <t>Total Anglers for the series</t>
  </si>
  <si>
    <t>Total Teams</t>
  </si>
  <si>
    <t>Total Anglers</t>
  </si>
  <si>
    <t>MIXED COUPLES THAT FISHED 2 OR MORE TOURNAMENTS</t>
  </si>
  <si>
    <t>Low Score Out</t>
  </si>
  <si>
    <t>Low Score Weight Out</t>
  </si>
  <si>
    <t>MIXED COUPLE - ROCK CREEK TOURNAMENT</t>
  </si>
  <si>
    <t>MIXED COUPLE - GOVERNOR'S CUP TOURNAMENT</t>
  </si>
  <si>
    <t>MIXED COUPLE - HELL CREEK TOURNAMENT</t>
  </si>
  <si>
    <t>Rasmusen, JR</t>
  </si>
  <si>
    <t>25.38 lbs</t>
  </si>
  <si>
    <t>66.23 lbs</t>
  </si>
  <si>
    <t xml:space="preserve"> 47.56 lbs</t>
  </si>
  <si>
    <t>Rasmusen, Tyana</t>
  </si>
  <si>
    <t>Rush, Carley</t>
  </si>
  <si>
    <t>Total Mixed CoupleTeams Per Tournament</t>
  </si>
  <si>
    <t>Mixed Couple Anglers</t>
  </si>
  <si>
    <t>Total Mixed Couple Anglers for the series</t>
  </si>
  <si>
    <t>ANGLERS THAT FISHED ALL 3 TOURNAMENTS</t>
  </si>
  <si>
    <t xml:space="preserve"> </t>
  </si>
  <si>
    <t>2021 TOP GUN AWARD</t>
  </si>
  <si>
    <t>Highest Score - Fishing Rock Creek, Governor's Cup &amp; Hell Creek</t>
  </si>
  <si>
    <t xml:space="preserve"> FORT PECK WALLEYE TOURNAMENT SERIES</t>
  </si>
</sst>
</file>

<file path=xl/styles.xml><?xml version="1.0" encoding="utf-8"?>
<styleSheet xmlns="http://schemas.openxmlformats.org/spreadsheetml/2006/main">
  <numFmts count="5">
    <numFmt numFmtId="164" formatCode="#,##0.0000"/>
    <numFmt numFmtId="165" formatCode="0.0000"/>
    <numFmt numFmtId="166" formatCode="0.00000"/>
    <numFmt numFmtId="167" formatCode="#,##0.00000"/>
    <numFmt numFmtId="168" formatCode="#,##0.000000"/>
  </numFmts>
  <fonts count="3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DD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98">
    <xf numFmtId="0" fontId="0" fillId="0" borderId="0" xfId="0"/>
    <xf numFmtId="0" fontId="9" fillId="0" borderId="0" xfId="0" applyFont="1"/>
    <xf numFmtId="0" fontId="0" fillId="0" borderId="0" xfId="0" applyFill="1"/>
    <xf numFmtId="164" fontId="0" fillId="0" borderId="0" xfId="0" applyNumberFormat="1"/>
    <xf numFmtId="0" fontId="9" fillId="0" borderId="17" xfId="0" applyFont="1" applyBorder="1"/>
    <xf numFmtId="0" fontId="9" fillId="0" borderId="0" xfId="0" applyFont="1" applyBorder="1"/>
    <xf numFmtId="0" fontId="9" fillId="0" borderId="18" xfId="0" applyFont="1" applyBorder="1"/>
    <xf numFmtId="0" fontId="12" fillId="0" borderId="16" xfId="0" applyFont="1" applyBorder="1" applyAlignment="1">
      <alignment horizontal="center"/>
    </xf>
    <xf numFmtId="0" fontId="12" fillId="6" borderId="2" xfId="0" applyFont="1" applyFill="1" applyBorder="1" applyAlignment="1">
      <alignment horizontal="center" wrapText="1"/>
    </xf>
    <xf numFmtId="0" fontId="14" fillId="2" borderId="1" xfId="0" applyFont="1" applyFill="1" applyBorder="1"/>
    <xf numFmtId="164" fontId="13" fillId="6" borderId="1" xfId="0" applyNumberFormat="1" applyFont="1" applyFill="1" applyBorder="1"/>
    <xf numFmtId="0" fontId="14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7" fillId="0" borderId="0" xfId="0" applyFont="1"/>
    <xf numFmtId="0" fontId="7" fillId="0" borderId="0" xfId="0" applyFont="1" applyBorder="1"/>
    <xf numFmtId="0" fontId="6" fillId="0" borderId="1" xfId="0" applyFont="1" applyBorder="1"/>
    <xf numFmtId="0" fontId="6" fillId="0" borderId="11" xfId="0" applyFont="1" applyBorder="1"/>
    <xf numFmtId="0" fontId="19" fillId="0" borderId="2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6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6" fillId="0" borderId="3" xfId="0" applyFont="1" applyBorder="1"/>
    <xf numFmtId="164" fontId="6" fillId="0" borderId="1" xfId="0" applyNumberFormat="1" applyFont="1" applyBorder="1"/>
    <xf numFmtId="0" fontId="6" fillId="0" borderId="1" xfId="0" applyFont="1" applyFill="1" applyBorder="1"/>
    <xf numFmtId="164" fontId="13" fillId="4" borderId="1" xfId="0" applyNumberFormat="1" applyFont="1" applyFill="1" applyBorder="1"/>
    <xf numFmtId="164" fontId="14" fillId="4" borderId="1" xfId="0" applyNumberFormat="1" applyFont="1" applyFill="1" applyBorder="1" applyAlignment="1">
      <alignment horizontal="right"/>
    </xf>
    <xf numFmtId="164" fontId="14" fillId="6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20" fillId="0" borderId="13" xfId="0" applyFont="1" applyBorder="1" applyAlignment="1">
      <alignment horizontal="centerContinuous"/>
    </xf>
    <xf numFmtId="0" fontId="20" fillId="0" borderId="14" xfId="0" applyFont="1" applyBorder="1" applyAlignment="1">
      <alignment horizontal="centerContinuous"/>
    </xf>
    <xf numFmtId="0" fontId="20" fillId="0" borderId="15" xfId="0" applyFont="1" applyBorder="1" applyAlignment="1">
      <alignment horizontal="centerContinuous"/>
    </xf>
    <xf numFmtId="0" fontId="20" fillId="0" borderId="19" xfId="0" applyFont="1" applyBorder="1" applyAlignment="1">
      <alignment horizontal="centerContinuous"/>
    </xf>
    <xf numFmtId="0" fontId="20" fillId="0" borderId="20" xfId="0" applyFont="1" applyBorder="1" applyAlignment="1">
      <alignment horizontal="centerContinuous"/>
    </xf>
    <xf numFmtId="0" fontId="6" fillId="0" borderId="0" xfId="0" applyFont="1" applyFill="1" applyBorder="1"/>
    <xf numFmtId="0" fontId="6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64" fontId="1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Continuous"/>
    </xf>
    <xf numFmtId="0" fontId="17" fillId="3" borderId="4" xfId="0" applyFont="1" applyFill="1" applyBorder="1" applyAlignment="1">
      <alignment horizontal="centerContinuous"/>
    </xf>
    <xf numFmtId="0" fontId="17" fillId="3" borderId="5" xfId="0" applyFont="1" applyFill="1" applyBorder="1" applyAlignment="1">
      <alignment horizontal="centerContinuous"/>
    </xf>
    <xf numFmtId="0" fontId="17" fillId="3" borderId="16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164" fontId="6" fillId="0" borderId="7" xfId="0" applyNumberFormat="1" applyFont="1" applyBorder="1"/>
    <xf numFmtId="0" fontId="17" fillId="0" borderId="8" xfId="0" applyFont="1" applyBorder="1" applyAlignment="1">
      <alignment horizontal="center"/>
    </xf>
    <xf numFmtId="0" fontId="21" fillId="0" borderId="1" xfId="0" applyFont="1" applyBorder="1"/>
    <xf numFmtId="164" fontId="6" fillId="0" borderId="9" xfId="0" applyNumberFormat="1" applyFont="1" applyBorder="1"/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7" fillId="0" borderId="17" xfId="0" applyFont="1" applyBorder="1" applyAlignment="1">
      <alignment horizont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164" fontId="6" fillId="0" borderId="18" xfId="0" applyNumberFormat="1" applyFont="1" applyBorder="1"/>
    <xf numFmtId="0" fontId="6" fillId="0" borderId="17" xfId="0" applyFont="1" applyBorder="1"/>
    <xf numFmtId="164" fontId="17" fillId="3" borderId="5" xfId="0" applyNumberFormat="1" applyFont="1" applyFill="1" applyBorder="1" applyAlignment="1">
      <alignment horizontal="centerContinuous"/>
    </xf>
    <xf numFmtId="0" fontId="17" fillId="0" borderId="22" xfId="0" applyFont="1" applyBorder="1" applyAlignment="1">
      <alignment horizontal="center"/>
    </xf>
    <xf numFmtId="164" fontId="6" fillId="0" borderId="25" xfId="0" applyNumberFormat="1" applyFont="1" applyBorder="1"/>
    <xf numFmtId="0" fontId="17" fillId="0" borderId="10" xfId="0" applyFont="1" applyBorder="1" applyAlignment="1">
      <alignment horizontal="center"/>
    </xf>
    <xf numFmtId="164" fontId="6" fillId="0" borderId="12" xfId="0" applyNumberFormat="1" applyFont="1" applyBorder="1"/>
    <xf numFmtId="0" fontId="6" fillId="0" borderId="24" xfId="0" applyFont="1" applyBorder="1"/>
    <xf numFmtId="0" fontId="5" fillId="0" borderId="24" xfId="0" applyFont="1" applyBorder="1"/>
    <xf numFmtId="0" fontId="5" fillId="0" borderId="1" xfId="0" applyFont="1" applyBorder="1"/>
    <xf numFmtId="0" fontId="4" fillId="0" borderId="28" xfId="0" applyFont="1" applyFill="1" applyBorder="1"/>
    <xf numFmtId="0" fontId="4" fillId="0" borderId="3" xfId="0" applyFont="1" applyBorder="1"/>
    <xf numFmtId="0" fontId="5" fillId="0" borderId="0" xfId="0" applyFont="1" applyBorder="1"/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1" xfId="0" applyFont="1" applyBorder="1"/>
    <xf numFmtId="164" fontId="14" fillId="2" borderId="1" xfId="0" applyNumberFormat="1" applyFont="1" applyFill="1" applyBorder="1"/>
    <xf numFmtId="0" fontId="16" fillId="0" borderId="23" xfId="0" applyFont="1" applyFill="1" applyBorder="1" applyAlignment="1" applyProtection="1">
      <alignment vertical="center"/>
      <protection locked="0"/>
    </xf>
    <xf numFmtId="0" fontId="16" fillId="0" borderId="23" xfId="0" applyFont="1" applyBorder="1" applyAlignment="1" applyProtection="1">
      <alignment vertical="center"/>
      <protection locked="0"/>
    </xf>
    <xf numFmtId="0" fontId="16" fillId="0" borderId="29" xfId="0" applyFont="1" applyBorder="1" applyAlignment="1" applyProtection="1">
      <alignment vertical="center"/>
      <protection locked="0"/>
    </xf>
    <xf numFmtId="164" fontId="6" fillId="0" borderId="27" xfId="0" applyNumberFormat="1" applyFont="1" applyBorder="1"/>
    <xf numFmtId="164" fontId="6" fillId="0" borderId="30" xfId="0" applyNumberFormat="1" applyFont="1" applyBorder="1"/>
    <xf numFmtId="0" fontId="14" fillId="0" borderId="1" xfId="0" applyFont="1" applyBorder="1" applyAlignment="1" applyProtection="1">
      <alignment horizontal="left"/>
      <protection locked="0"/>
    </xf>
    <xf numFmtId="165" fontId="13" fillId="0" borderId="1" xfId="0" applyNumberFormat="1" applyFont="1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19" fillId="4" borderId="4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164" fontId="14" fillId="7" borderId="1" xfId="0" applyNumberFormat="1" applyFont="1" applyFill="1" applyBorder="1"/>
    <xf numFmtId="166" fontId="13" fillId="6" borderId="1" xfId="0" applyNumberFormat="1" applyFont="1" applyFill="1" applyBorder="1"/>
    <xf numFmtId="164" fontId="13" fillId="7" borderId="1" xfId="0" applyNumberFormat="1" applyFont="1" applyFill="1" applyBorder="1"/>
    <xf numFmtId="168" fontId="13" fillId="2" borderId="1" xfId="0" applyNumberFormat="1" applyFont="1" applyFill="1" applyBorder="1"/>
    <xf numFmtId="0" fontId="14" fillId="9" borderId="8" xfId="0" applyFont="1" applyFill="1" applyBorder="1" applyProtection="1">
      <protection locked="0"/>
    </xf>
    <xf numFmtId="0" fontId="14" fillId="8" borderId="8" xfId="0" applyFont="1" applyFill="1" applyBorder="1" applyAlignment="1" applyProtection="1">
      <alignment horizontal="left"/>
      <protection locked="0"/>
    </xf>
    <xf numFmtId="0" fontId="14" fillId="9" borderId="8" xfId="0" applyFont="1" applyFill="1" applyBorder="1" applyAlignment="1" applyProtection="1">
      <alignment horizontal="left"/>
      <protection locked="0"/>
    </xf>
    <xf numFmtId="49" fontId="13" fillId="9" borderId="8" xfId="0" applyNumberFormat="1" applyFont="1" applyFill="1" applyBorder="1" applyAlignment="1" applyProtection="1">
      <alignment horizontal="left"/>
      <protection locked="0"/>
    </xf>
    <xf numFmtId="49" fontId="13" fillId="8" borderId="8" xfId="0" applyNumberFormat="1" applyFont="1" applyFill="1" applyBorder="1" applyAlignment="1" applyProtection="1">
      <alignment horizontal="left"/>
      <protection locked="0"/>
    </xf>
    <xf numFmtId="49" fontId="14" fillId="9" borderId="8" xfId="0" applyNumberFormat="1" applyFont="1" applyFill="1" applyBorder="1" applyProtection="1">
      <protection locked="0"/>
    </xf>
    <xf numFmtId="0" fontId="14" fillId="8" borderId="8" xfId="0" applyFont="1" applyFill="1" applyBorder="1" applyProtection="1">
      <protection locked="0"/>
    </xf>
    <xf numFmtId="167" fontId="12" fillId="5" borderId="4" xfId="0" applyNumberFormat="1" applyFont="1" applyFill="1" applyBorder="1" applyAlignment="1">
      <alignment horizontal="center" wrapText="1"/>
    </xf>
    <xf numFmtId="164" fontId="14" fillId="4" borderId="1" xfId="1" applyNumberFormat="1" applyFont="1" applyFill="1" applyBorder="1"/>
    <xf numFmtId="164" fontId="14" fillId="7" borderId="1" xfId="1" applyNumberFormat="1" applyFont="1" applyFill="1" applyBorder="1"/>
    <xf numFmtId="164" fontId="13" fillId="2" borderId="1" xfId="0" applyNumberFormat="1" applyFont="1" applyFill="1" applyBorder="1"/>
    <xf numFmtId="165" fontId="15" fillId="0" borderId="9" xfId="0" applyNumberFormat="1" applyFont="1" applyFill="1" applyBorder="1"/>
    <xf numFmtId="0" fontId="14" fillId="0" borderId="8" xfId="0" applyFont="1" applyFill="1" applyBorder="1" applyAlignment="1" applyProtection="1">
      <alignment horizontal="left"/>
      <protection locked="0"/>
    </xf>
    <xf numFmtId="164" fontId="13" fillId="0" borderId="1" xfId="0" applyNumberFormat="1" applyFont="1" applyFill="1" applyBorder="1"/>
    <xf numFmtId="164" fontId="14" fillId="0" borderId="1" xfId="0" applyNumberFormat="1" applyFont="1" applyFill="1" applyBorder="1"/>
    <xf numFmtId="165" fontId="13" fillId="0" borderId="1" xfId="0" applyNumberFormat="1" applyFont="1" applyFill="1" applyBorder="1"/>
    <xf numFmtId="164" fontId="14" fillId="0" borderId="1" xfId="1" applyNumberFormat="1" applyFont="1" applyFill="1" applyBorder="1"/>
    <xf numFmtId="164" fontId="14" fillId="0" borderId="1" xfId="0" applyNumberFormat="1" applyFont="1" applyFill="1" applyBorder="1" applyAlignment="1">
      <alignment horizontal="right"/>
    </xf>
    <xf numFmtId="168" fontId="13" fillId="0" borderId="1" xfId="0" applyNumberFormat="1" applyFont="1" applyFill="1" applyBorder="1"/>
    <xf numFmtId="166" fontId="13" fillId="0" borderId="1" xfId="0" applyNumberFormat="1" applyFont="1" applyFill="1" applyBorder="1"/>
    <xf numFmtId="49" fontId="13" fillId="0" borderId="8" xfId="0" applyNumberFormat="1" applyFont="1" applyFill="1" applyBorder="1" applyAlignment="1" applyProtection="1">
      <alignment horizontal="left"/>
      <protection locked="0"/>
    </xf>
    <xf numFmtId="0" fontId="14" fillId="0" borderId="1" xfId="0" applyFont="1" applyFill="1" applyBorder="1"/>
    <xf numFmtId="0" fontId="14" fillId="0" borderId="8" xfId="0" applyFont="1" applyFill="1" applyBorder="1" applyProtection="1">
      <protection locked="0"/>
    </xf>
    <xf numFmtId="0" fontId="8" fillId="0" borderId="9" xfId="0" applyFont="1" applyFill="1" applyBorder="1" applyAlignment="1">
      <alignment horizontal="center"/>
    </xf>
    <xf numFmtId="164" fontId="13" fillId="6" borderId="3" xfId="0" applyNumberFormat="1" applyFont="1" applyFill="1" applyBorder="1"/>
    <xf numFmtId="164" fontId="14" fillId="8" borderId="8" xfId="0" applyNumberFormat="1" applyFont="1" applyFill="1" applyBorder="1" applyAlignment="1" applyProtection="1">
      <alignment horizontal="left"/>
      <protection locked="0"/>
    </xf>
    <xf numFmtId="164" fontId="13" fillId="0" borderId="1" xfId="0" applyNumberFormat="1" applyFont="1" applyBorder="1"/>
    <xf numFmtId="164" fontId="14" fillId="9" borderId="8" xfId="0" applyNumberFormat="1" applyFont="1" applyFill="1" applyBorder="1" applyAlignment="1" applyProtection="1">
      <alignment horizontal="left"/>
      <protection locked="0"/>
    </xf>
    <xf numFmtId="164" fontId="13" fillId="2" borderId="0" xfId="0" applyNumberFormat="1" applyFont="1" applyFill="1"/>
    <xf numFmtId="164" fontId="14" fillId="9" borderId="8" xfId="0" applyNumberFormat="1" applyFont="1" applyFill="1" applyBorder="1" applyProtection="1">
      <protection locked="0"/>
    </xf>
    <xf numFmtId="164" fontId="13" fillId="9" borderId="8" xfId="0" applyNumberFormat="1" applyFont="1" applyFill="1" applyBorder="1" applyAlignment="1" applyProtection="1">
      <alignment horizontal="left"/>
      <protection locked="0"/>
    </xf>
    <xf numFmtId="164" fontId="14" fillId="6" borderId="1" xfId="0" applyNumberFormat="1" applyFont="1" applyFill="1" applyBorder="1"/>
    <xf numFmtId="164" fontId="14" fillId="9" borderId="8" xfId="1" applyNumberFormat="1" applyFont="1" applyFill="1" applyBorder="1" applyAlignment="1" applyProtection="1">
      <alignment horizontal="left"/>
      <protection locked="0"/>
    </xf>
    <xf numFmtId="164" fontId="14" fillId="9" borderId="8" xfId="0" applyNumberFormat="1" applyFont="1" applyFill="1" applyBorder="1" applyAlignment="1">
      <alignment horizontal="left"/>
    </xf>
    <xf numFmtId="164" fontId="14" fillId="8" borderId="8" xfId="0" applyNumberFormat="1" applyFont="1" applyFill="1" applyBorder="1" applyProtection="1">
      <protection locked="0"/>
    </xf>
    <xf numFmtId="164" fontId="14" fillId="6" borderId="1" xfId="1" applyNumberFormat="1" applyFont="1" applyFill="1" applyBorder="1"/>
    <xf numFmtId="164" fontId="13" fillId="8" borderId="8" xfId="0" applyNumberFormat="1" applyFont="1" applyFill="1" applyBorder="1" applyAlignment="1" applyProtection="1">
      <alignment horizontal="left"/>
      <protection locked="0"/>
    </xf>
    <xf numFmtId="164" fontId="14" fillId="8" borderId="8" xfId="0" applyNumberFormat="1" applyFont="1" applyFill="1" applyBorder="1" applyAlignment="1">
      <alignment horizontal="left"/>
    </xf>
    <xf numFmtId="0" fontId="2" fillId="0" borderId="3" xfId="0" applyFont="1" applyBorder="1"/>
    <xf numFmtId="0" fontId="2" fillId="0" borderId="1" xfId="0" applyFont="1" applyBorder="1"/>
    <xf numFmtId="0" fontId="14" fillId="7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64" fontId="13" fillId="10" borderId="1" xfId="0" applyNumberFormat="1" applyFont="1" applyFill="1" applyBorder="1"/>
    <xf numFmtId="164" fontId="13" fillId="0" borderId="0" xfId="0" applyNumberFormat="1" applyFont="1" applyFill="1"/>
    <xf numFmtId="0" fontId="19" fillId="0" borderId="21" xfId="0" applyFont="1" applyBorder="1" applyAlignment="1">
      <alignment horizontal="centerContinuous"/>
    </xf>
    <xf numFmtId="164" fontId="23" fillId="0" borderId="7" xfId="0" applyNumberFormat="1" applyFont="1" applyBorder="1"/>
    <xf numFmtId="0" fontId="24" fillId="0" borderId="0" xfId="0" applyFont="1" applyAlignment="1">
      <alignment horizontal="centerContinuous"/>
    </xf>
    <xf numFmtId="167" fontId="24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24" fillId="0" borderId="0" xfId="0" applyFont="1" applyAlignment="1">
      <alignment horizontal="center"/>
    </xf>
    <xf numFmtId="0" fontId="12" fillId="4" borderId="13" xfId="0" applyFont="1" applyFill="1" applyBorder="1" applyAlignment="1">
      <alignment horizontal="centerContinuous"/>
    </xf>
    <xf numFmtId="0" fontId="12" fillId="4" borderId="14" xfId="0" applyFont="1" applyFill="1" applyBorder="1" applyAlignment="1">
      <alignment horizontal="centerContinuous"/>
    </xf>
    <xf numFmtId="0" fontId="12" fillId="4" borderId="15" xfId="0" applyFont="1" applyFill="1" applyBorder="1" applyAlignment="1">
      <alignment horizontal="centerContinuous"/>
    </xf>
    <xf numFmtId="0" fontId="12" fillId="5" borderId="13" xfId="0" applyFont="1" applyFill="1" applyBorder="1" applyAlignment="1">
      <alignment horizontal="centerContinuous"/>
    </xf>
    <xf numFmtId="0" fontId="12" fillId="5" borderId="14" xfId="0" applyFont="1" applyFill="1" applyBorder="1" applyAlignment="1">
      <alignment horizontal="centerContinuous"/>
    </xf>
    <xf numFmtId="0" fontId="12" fillId="2" borderId="13" xfId="0" applyFont="1" applyFill="1" applyBorder="1" applyAlignment="1">
      <alignment horizontal="centerContinuous" vertical="center"/>
    </xf>
    <xf numFmtId="0" fontId="12" fillId="2" borderId="14" xfId="0" applyFont="1" applyFill="1" applyBorder="1" applyAlignment="1">
      <alignment horizontal="centerContinuous" vertical="center"/>
    </xf>
    <xf numFmtId="0" fontId="12" fillId="2" borderId="15" xfId="0" applyFont="1" applyFill="1" applyBorder="1" applyAlignment="1">
      <alignment horizontal="centerContinuous" vertical="center"/>
    </xf>
    <xf numFmtId="0" fontId="12" fillId="4" borderId="21" xfId="0" applyFont="1" applyFill="1" applyBorder="1" applyAlignment="1">
      <alignment horizontal="centerContinuous"/>
    </xf>
    <xf numFmtId="0" fontId="12" fillId="4" borderId="19" xfId="0" applyFont="1" applyFill="1" applyBorder="1" applyAlignment="1">
      <alignment horizontal="centerContinuous"/>
    </xf>
    <xf numFmtId="0" fontId="12" fillId="4" borderId="20" xfId="0" applyFont="1" applyFill="1" applyBorder="1" applyAlignment="1">
      <alignment horizontal="centerContinuous"/>
    </xf>
    <xf numFmtId="0" fontId="12" fillId="2" borderId="17" xfId="0" applyFont="1" applyFill="1" applyBorder="1" applyAlignment="1">
      <alignment horizontal="centerContinuous" vertical="center"/>
    </xf>
    <xf numFmtId="0" fontId="12" fillId="2" borderId="0" xfId="0" applyFont="1" applyFill="1" applyAlignment="1">
      <alignment horizontal="centerContinuous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0" borderId="2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31" xfId="0" applyFont="1" applyBorder="1" applyAlignment="1">
      <alignment horizontal="center" wrapText="1"/>
    </xf>
    <xf numFmtId="0" fontId="12" fillId="11" borderId="4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12" fillId="11" borderId="16" xfId="0" applyFont="1" applyFill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8" fillId="9" borderId="32" xfId="0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/>
    </xf>
    <xf numFmtId="0" fontId="14" fillId="9" borderId="33" xfId="0" applyFont="1" applyFill="1" applyBorder="1" applyAlignment="1" applyProtection="1">
      <alignment horizontal="left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4" fillId="4" borderId="8" xfId="1" applyFill="1" applyBorder="1" applyAlignment="1" applyProtection="1">
      <alignment horizontal="center"/>
      <protection locked="0"/>
    </xf>
    <xf numFmtId="0" fontId="13" fillId="4" borderId="1" xfId="0" applyFont="1" applyFill="1" applyBorder="1"/>
    <xf numFmtId="2" fontId="13" fillId="4" borderId="3" xfId="0" applyNumberFormat="1" applyFont="1" applyFill="1" applyBorder="1"/>
    <xf numFmtId="0" fontId="13" fillId="4" borderId="1" xfId="0" applyFont="1" applyFill="1" applyBorder="1" applyAlignment="1">
      <alignment horizontal="center"/>
    </xf>
    <xf numFmtId="164" fontId="13" fillId="4" borderId="9" xfId="0" applyNumberFormat="1" applyFont="1" applyFill="1" applyBorder="1"/>
    <xf numFmtId="0" fontId="14" fillId="7" borderId="8" xfId="0" applyFont="1" applyFill="1" applyBorder="1" applyAlignment="1" applyProtection="1">
      <alignment horizontal="center"/>
      <protection locked="0"/>
    </xf>
    <xf numFmtId="2" fontId="14" fillId="7" borderId="1" xfId="0" applyNumberFormat="1" applyFont="1" applyFill="1" applyBorder="1" applyAlignment="1">
      <alignment horizontal="right"/>
    </xf>
    <xf numFmtId="0" fontId="14" fillId="7" borderId="1" xfId="0" applyFont="1" applyFill="1" applyBorder="1" applyAlignment="1">
      <alignment horizontal="right"/>
    </xf>
    <xf numFmtId="2" fontId="14" fillId="7" borderId="1" xfId="0" applyNumberFormat="1" applyFont="1" applyFill="1" applyBorder="1"/>
    <xf numFmtId="164" fontId="14" fillId="7" borderId="9" xfId="0" applyNumberFormat="1" applyFont="1" applyFill="1" applyBorder="1"/>
    <xf numFmtId="4" fontId="13" fillId="2" borderId="1" xfId="0" applyNumberFormat="1" applyFont="1" applyFill="1" applyBorder="1"/>
    <xf numFmtId="2" fontId="14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center"/>
    </xf>
    <xf numFmtId="168" fontId="13" fillId="2" borderId="9" xfId="0" applyNumberFormat="1" applyFont="1" applyFill="1" applyBorder="1"/>
    <xf numFmtId="166" fontId="13" fillId="0" borderId="34" xfId="0" applyNumberFormat="1" applyFont="1" applyBorder="1"/>
    <xf numFmtId="166" fontId="13" fillId="6" borderId="34" xfId="0" applyNumberFormat="1" applyFont="1" applyFill="1" applyBorder="1"/>
    <xf numFmtId="166" fontId="13" fillId="12" borderId="35" xfId="0" applyNumberFormat="1" applyFont="1" applyFill="1" applyBorder="1"/>
    <xf numFmtId="166" fontId="13" fillId="13" borderId="34" xfId="0" applyNumberFormat="1" applyFont="1" applyFill="1" applyBorder="1"/>
    <xf numFmtId="0" fontId="15" fillId="0" borderId="25" xfId="0" applyFont="1" applyBorder="1" applyAlignment="1">
      <alignment horizontal="center"/>
    </xf>
    <xf numFmtId="4" fontId="13" fillId="0" borderId="25" xfId="0" applyNumberFormat="1" applyFont="1" applyBorder="1"/>
    <xf numFmtId="0" fontId="13" fillId="6" borderId="28" xfId="0" applyFont="1" applyFill="1" applyBorder="1"/>
    <xf numFmtId="0" fontId="13" fillId="12" borderId="36" xfId="0" applyFont="1" applyFill="1" applyBorder="1"/>
    <xf numFmtId="4" fontId="13" fillId="0" borderId="34" xfId="0" applyNumberFormat="1" applyFont="1" applyBorder="1"/>
    <xf numFmtId="0" fontId="13" fillId="0" borderId="0" xfId="0" applyFont="1"/>
    <xf numFmtId="0" fontId="15" fillId="0" borderId="34" xfId="0" applyFont="1" applyBorder="1" applyAlignment="1">
      <alignment horizontal="center"/>
    </xf>
    <xf numFmtId="0" fontId="15" fillId="9" borderId="34" xfId="0" applyFont="1" applyFill="1" applyBorder="1" applyAlignment="1">
      <alignment horizontal="center"/>
    </xf>
    <xf numFmtId="0" fontId="15" fillId="8" borderId="34" xfId="0" applyFont="1" applyFill="1" applyBorder="1" applyAlignment="1">
      <alignment horizontal="center"/>
    </xf>
    <xf numFmtId="0" fontId="14" fillId="8" borderId="33" xfId="0" applyFont="1" applyFill="1" applyBorder="1" applyAlignment="1" applyProtection="1">
      <alignment horizontal="left"/>
      <protection locked="0"/>
    </xf>
    <xf numFmtId="0" fontId="14" fillId="4" borderId="8" xfId="0" applyFont="1" applyFill="1" applyBorder="1" applyAlignment="1" applyProtection="1">
      <alignment horizontal="center"/>
      <protection locked="0"/>
    </xf>
    <xf numFmtId="2" fontId="14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center"/>
    </xf>
    <xf numFmtId="164" fontId="14" fillId="4" borderId="9" xfId="0" applyNumberFormat="1" applyFont="1" applyFill="1" applyBorder="1" applyAlignment="1">
      <alignment horizontal="right"/>
    </xf>
    <xf numFmtId="0" fontId="14" fillId="7" borderId="8" xfId="1" applyFill="1" applyBorder="1" applyAlignment="1" applyProtection="1">
      <alignment horizontal="center"/>
      <protection locked="0"/>
    </xf>
    <xf numFmtId="4" fontId="13" fillId="5" borderId="1" xfId="0" applyNumberFormat="1" applyFont="1" applyFill="1" applyBorder="1"/>
    <xf numFmtId="3" fontId="13" fillId="5" borderId="1" xfId="0" applyNumberFormat="1" applyFont="1" applyFill="1" applyBorder="1" applyAlignment="1">
      <alignment horizontal="center"/>
    </xf>
    <xf numFmtId="164" fontId="13" fillId="5" borderId="9" xfId="0" applyNumberFormat="1" applyFont="1" applyFill="1" applyBorder="1"/>
    <xf numFmtId="0" fontId="14" fillId="2" borderId="8" xfId="0" applyFont="1" applyFill="1" applyBorder="1" applyAlignment="1">
      <alignment horizontal="center"/>
    </xf>
    <xf numFmtId="2" fontId="25" fillId="2" borderId="1" xfId="0" applyNumberFormat="1" applyFont="1" applyFill="1" applyBorder="1"/>
    <xf numFmtId="0" fontId="25" fillId="2" borderId="1" xfId="0" applyFont="1" applyFill="1" applyBorder="1" applyAlignment="1">
      <alignment horizontal="center"/>
    </xf>
    <xf numFmtId="164" fontId="26" fillId="2" borderId="9" xfId="0" applyNumberFormat="1" applyFont="1" applyFill="1" applyBorder="1"/>
    <xf numFmtId="2" fontId="14" fillId="7" borderId="24" xfId="0" applyNumberFormat="1" applyFont="1" applyFill="1" applyBorder="1"/>
    <xf numFmtId="0" fontId="13" fillId="12" borderId="37" xfId="0" applyFont="1" applyFill="1" applyBorder="1"/>
    <xf numFmtId="164" fontId="14" fillId="4" borderId="9" xfId="1" applyNumberFormat="1" applyFill="1" applyBorder="1"/>
    <xf numFmtId="164" fontId="14" fillId="7" borderId="34" xfId="0" applyNumberFormat="1" applyFont="1" applyFill="1" applyBorder="1"/>
    <xf numFmtId="2" fontId="14" fillId="7" borderId="28" xfId="0" applyNumberFormat="1" applyFont="1" applyFill="1" applyBorder="1"/>
    <xf numFmtId="4" fontId="13" fillId="2" borderId="8" xfId="0" applyNumberFormat="1" applyFont="1" applyFill="1" applyBorder="1" applyAlignment="1">
      <alignment horizontal="center"/>
    </xf>
    <xf numFmtId="4" fontId="9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164" fontId="9" fillId="2" borderId="9" xfId="0" applyNumberFormat="1" applyFont="1" applyFill="1" applyBorder="1"/>
    <xf numFmtId="164" fontId="14" fillId="4" borderId="34" xfId="0" applyNumberFormat="1" applyFont="1" applyFill="1" applyBorder="1" applyAlignment="1">
      <alignment horizontal="right"/>
    </xf>
    <xf numFmtId="166" fontId="13" fillId="2" borderId="34" xfId="0" applyNumberFormat="1" applyFont="1" applyFill="1" applyBorder="1"/>
    <xf numFmtId="2" fontId="14" fillId="4" borderId="28" xfId="0" applyNumberFormat="1" applyFont="1" applyFill="1" applyBorder="1"/>
    <xf numFmtId="164" fontId="13" fillId="4" borderId="34" xfId="0" applyNumberFormat="1" applyFont="1" applyFill="1" applyBorder="1"/>
    <xf numFmtId="2" fontId="14" fillId="4" borderId="28" xfId="0" applyNumberFormat="1" applyFont="1" applyFill="1" applyBorder="1" applyAlignment="1">
      <alignment horizontal="right"/>
    </xf>
    <xf numFmtId="166" fontId="13" fillId="14" borderId="34" xfId="0" applyNumberFormat="1" applyFont="1" applyFill="1" applyBorder="1"/>
    <xf numFmtId="0" fontId="13" fillId="4" borderId="28" xfId="0" applyFont="1" applyFill="1" applyBorder="1"/>
    <xf numFmtId="2" fontId="13" fillId="4" borderId="38" xfId="0" applyNumberFormat="1" applyFont="1" applyFill="1" applyBorder="1"/>
    <xf numFmtId="0" fontId="14" fillId="2" borderId="8" xfId="0" applyFont="1" applyFill="1" applyBorder="1" applyAlignment="1" applyProtection="1">
      <alignment horizontal="center"/>
      <protection locked="0"/>
    </xf>
    <xf numFmtId="4" fontId="14" fillId="2" borderId="1" xfId="0" applyNumberFormat="1" applyFont="1" applyFill="1" applyBorder="1" applyAlignment="1">
      <alignment horizontal="right"/>
    </xf>
    <xf numFmtId="164" fontId="14" fillId="2" borderId="9" xfId="0" applyNumberFormat="1" applyFont="1" applyFill="1" applyBorder="1"/>
    <xf numFmtId="0" fontId="13" fillId="7" borderId="28" xfId="0" applyFont="1" applyFill="1" applyBorder="1"/>
    <xf numFmtId="0" fontId="14" fillId="9" borderId="33" xfId="0" applyFont="1" applyFill="1" applyBorder="1" applyProtection="1">
      <protection locked="0"/>
    </xf>
    <xf numFmtId="2" fontId="28" fillId="2" borderId="1" xfId="0" applyNumberFormat="1" applyFont="1" applyFill="1" applyBorder="1"/>
    <xf numFmtId="0" fontId="28" fillId="2" borderId="1" xfId="0" applyFont="1" applyFill="1" applyBorder="1" applyAlignment="1">
      <alignment horizontal="center"/>
    </xf>
    <xf numFmtId="0" fontId="14" fillId="2" borderId="9" xfId="0" applyFont="1" applyFill="1" applyBorder="1"/>
    <xf numFmtId="2" fontId="14" fillId="7" borderId="38" xfId="0" applyNumberFormat="1" applyFont="1" applyFill="1" applyBorder="1"/>
    <xf numFmtId="166" fontId="14" fillId="6" borderId="34" xfId="0" applyNumberFormat="1" applyFont="1" applyFill="1" applyBorder="1" applyAlignment="1">
      <alignment horizontal="right"/>
    </xf>
    <xf numFmtId="2" fontId="13" fillId="6" borderId="24" xfId="0" applyNumberFormat="1" applyFont="1" applyFill="1" applyBorder="1"/>
    <xf numFmtId="0" fontId="13" fillId="2" borderId="8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9" borderId="34" xfId="0" applyFont="1" applyFill="1" applyBorder="1" applyAlignment="1">
      <alignment horizontal="center"/>
    </xf>
    <xf numFmtId="0" fontId="8" fillId="8" borderId="34" xfId="0" applyFont="1" applyFill="1" applyBorder="1" applyAlignment="1">
      <alignment horizontal="center"/>
    </xf>
    <xf numFmtId="49" fontId="14" fillId="8" borderId="33" xfId="1" applyNumberFormat="1" applyFill="1" applyBorder="1" applyAlignment="1" applyProtection="1">
      <alignment horizontal="left"/>
      <protection locked="0"/>
    </xf>
    <xf numFmtId="49" fontId="14" fillId="0" borderId="34" xfId="1" applyNumberFormat="1" applyBorder="1" applyAlignment="1" applyProtection="1">
      <alignment horizontal="center"/>
      <protection locked="0"/>
    </xf>
    <xf numFmtId="4" fontId="13" fillId="4" borderId="38" xfId="0" applyNumberFormat="1" applyFont="1" applyFill="1" applyBorder="1"/>
    <xf numFmtId="0" fontId="28" fillId="2" borderId="24" xfId="0" applyFont="1" applyFill="1" applyBorder="1" applyAlignment="1">
      <alignment horizontal="center"/>
    </xf>
    <xf numFmtId="49" fontId="13" fillId="9" borderId="33" xfId="0" applyNumberFormat="1" applyFont="1" applyFill="1" applyBorder="1" applyAlignment="1" applyProtection="1">
      <alignment horizontal="left"/>
      <protection locked="0"/>
    </xf>
    <xf numFmtId="0" fontId="13" fillId="6" borderId="24" xfId="0" applyFont="1" applyFill="1" applyBorder="1"/>
    <xf numFmtId="0" fontId="25" fillId="2" borderId="24" xfId="0" applyFont="1" applyFill="1" applyBorder="1" applyAlignment="1">
      <alignment horizontal="center"/>
    </xf>
    <xf numFmtId="4" fontId="14" fillId="7" borderId="28" xfId="0" applyNumberFormat="1" applyFont="1" applyFill="1" applyBorder="1"/>
    <xf numFmtId="3" fontId="9" fillId="2" borderId="24" xfId="0" applyNumberFormat="1" applyFont="1" applyFill="1" applyBorder="1" applyAlignment="1">
      <alignment horizontal="center"/>
    </xf>
    <xf numFmtId="2" fontId="14" fillId="2" borderId="24" xfId="0" applyNumberFormat="1" applyFont="1" applyFill="1" applyBorder="1" applyAlignment="1">
      <alignment horizontal="right"/>
    </xf>
    <xf numFmtId="3" fontId="13" fillId="2" borderId="24" xfId="0" applyNumberFormat="1" applyFont="1" applyFill="1" applyBorder="1" applyAlignment="1">
      <alignment horizontal="center"/>
    </xf>
    <xf numFmtId="0" fontId="13" fillId="4" borderId="8" xfId="0" applyFont="1" applyFill="1" applyBorder="1" applyAlignment="1" applyProtection="1">
      <alignment horizontal="center"/>
      <protection locked="0"/>
    </xf>
    <xf numFmtId="166" fontId="14" fillId="6" borderId="34" xfId="0" applyNumberFormat="1" applyFont="1" applyFill="1" applyBorder="1"/>
    <xf numFmtId="2" fontId="14" fillId="6" borderId="28" xfId="0" applyNumberFormat="1" applyFont="1" applyFill="1" applyBorder="1"/>
    <xf numFmtId="0" fontId="9" fillId="2" borderId="24" xfId="0" applyFont="1" applyFill="1" applyBorder="1" applyAlignment="1">
      <alignment horizontal="center"/>
    </xf>
    <xf numFmtId="2" fontId="13" fillId="4" borderId="1" xfId="0" applyNumberFormat="1" applyFont="1" applyFill="1" applyBorder="1"/>
    <xf numFmtId="1" fontId="13" fillId="4" borderId="1" xfId="0" applyNumberFormat="1" applyFont="1" applyFill="1" applyBorder="1" applyAlignment="1">
      <alignment horizontal="center"/>
    </xf>
    <xf numFmtId="49" fontId="14" fillId="9" borderId="33" xfId="1" applyNumberFormat="1" applyFill="1" applyBorder="1" applyAlignment="1" applyProtection="1">
      <alignment horizontal="left"/>
      <protection locked="0"/>
    </xf>
    <xf numFmtId="0" fontId="14" fillId="9" borderId="33" xfId="0" applyFont="1" applyFill="1" applyBorder="1" applyAlignment="1">
      <alignment horizontal="left"/>
    </xf>
    <xf numFmtId="0" fontId="14" fillId="0" borderId="34" xfId="0" applyFont="1" applyBorder="1" applyAlignment="1">
      <alignment horizontal="center"/>
    </xf>
    <xf numFmtId="164" fontId="13" fillId="7" borderId="34" xfId="0" applyNumberFormat="1" applyFont="1" applyFill="1" applyBorder="1"/>
    <xf numFmtId="0" fontId="14" fillId="8" borderId="33" xfId="0" applyFont="1" applyFill="1" applyBorder="1" applyProtection="1">
      <protection locked="0"/>
    </xf>
    <xf numFmtId="166" fontId="14" fillId="12" borderId="35" xfId="0" applyNumberFormat="1" applyFont="1" applyFill="1" applyBorder="1"/>
    <xf numFmtId="4" fontId="13" fillId="4" borderId="28" xfId="0" applyNumberFormat="1" applyFont="1" applyFill="1" applyBorder="1"/>
    <xf numFmtId="2" fontId="14" fillId="12" borderId="36" xfId="0" applyNumberFormat="1" applyFont="1" applyFill="1" applyBorder="1" applyAlignment="1">
      <alignment horizontal="right"/>
    </xf>
    <xf numFmtId="49" fontId="13" fillId="8" borderId="33" xfId="0" applyNumberFormat="1" applyFont="1" applyFill="1" applyBorder="1" applyAlignment="1" applyProtection="1">
      <alignment horizontal="left"/>
      <protection locked="0"/>
    </xf>
    <xf numFmtId="2" fontId="28" fillId="2" borderId="8" xfId="0" applyNumberFormat="1" applyFont="1" applyFill="1" applyBorder="1" applyAlignment="1">
      <alignment horizontal="center"/>
    </xf>
    <xf numFmtId="2" fontId="27" fillId="2" borderId="1" xfId="0" applyNumberFormat="1" applyFont="1" applyFill="1" applyBorder="1"/>
    <xf numFmtId="0" fontId="29" fillId="2" borderId="1" xfId="0" applyFont="1" applyFill="1" applyBorder="1"/>
    <xf numFmtId="0" fontId="27" fillId="2" borderId="1" xfId="0" applyFont="1" applyFill="1" applyBorder="1" applyAlignment="1">
      <alignment horizontal="center"/>
    </xf>
    <xf numFmtId="164" fontId="29" fillId="2" borderId="9" xfId="0" applyNumberFormat="1" applyFont="1" applyFill="1" applyBorder="1"/>
    <xf numFmtId="0" fontId="13" fillId="2" borderId="9" xfId="0" applyFont="1" applyFill="1" applyBorder="1"/>
    <xf numFmtId="2" fontId="13" fillId="6" borderId="28" xfId="0" applyNumberFormat="1" applyFont="1" applyFill="1" applyBorder="1"/>
    <xf numFmtId="49" fontId="14" fillId="9" borderId="33" xfId="0" applyNumberFormat="1" applyFont="1" applyFill="1" applyBorder="1" applyProtection="1">
      <protection locked="0"/>
    </xf>
    <xf numFmtId="49" fontId="14" fillId="0" borderId="34" xfId="0" applyNumberFormat="1" applyFont="1" applyBorder="1" applyAlignment="1" applyProtection="1">
      <alignment horizontal="center"/>
      <protection locked="0"/>
    </xf>
    <xf numFmtId="2" fontId="13" fillId="4" borderId="28" xfId="0" applyNumberFormat="1" applyFont="1" applyFill="1" applyBorder="1"/>
    <xf numFmtId="0" fontId="0" fillId="0" borderId="0" xfId="0" applyAlignment="1">
      <alignment horizontal="center"/>
    </xf>
    <xf numFmtId="2" fontId="13" fillId="2" borderId="28" xfId="0" applyNumberFormat="1" applyFont="1" applyFill="1" applyBorder="1"/>
    <xf numFmtId="164" fontId="14" fillId="2" borderId="34" xfId="0" applyNumberFormat="1" applyFont="1" applyFill="1" applyBorder="1"/>
    <xf numFmtId="2" fontId="13" fillId="4" borderId="24" xfId="0" applyNumberFormat="1" applyFont="1" applyFill="1" applyBorder="1"/>
    <xf numFmtId="2" fontId="14" fillId="6" borderId="28" xfId="0" applyNumberFormat="1" applyFont="1" applyFill="1" applyBorder="1" applyAlignment="1">
      <alignment horizontal="right"/>
    </xf>
    <xf numFmtId="0" fontId="14" fillId="8" borderId="33" xfId="0" applyFont="1" applyFill="1" applyBorder="1" applyAlignment="1">
      <alignment horizontal="left"/>
    </xf>
    <xf numFmtId="0" fontId="13" fillId="7" borderId="1" xfId="0" applyFont="1" applyFill="1" applyBorder="1"/>
    <xf numFmtId="166" fontId="13" fillId="0" borderId="25" xfId="0" applyNumberFormat="1" applyFont="1" applyBorder="1"/>
    <xf numFmtId="2" fontId="14" fillId="12" borderId="36" xfId="0" applyNumberFormat="1" applyFont="1" applyFill="1" applyBorder="1"/>
    <xf numFmtId="0" fontId="14" fillId="9" borderId="39" xfId="0" applyFont="1" applyFill="1" applyBorder="1" applyAlignment="1" applyProtection="1">
      <alignment horizontal="left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4" borderId="10" xfId="1" applyFill="1" applyBorder="1" applyAlignment="1" applyProtection="1">
      <alignment horizontal="center"/>
      <protection locked="0"/>
    </xf>
    <xf numFmtId="0" fontId="13" fillId="4" borderId="11" xfId="0" applyFont="1" applyFill="1" applyBorder="1"/>
    <xf numFmtId="2" fontId="13" fillId="4" borderId="41" xfId="0" applyNumberFormat="1" applyFont="1" applyFill="1" applyBorder="1"/>
    <xf numFmtId="0" fontId="13" fillId="4" borderId="11" xfId="0" applyFont="1" applyFill="1" applyBorder="1" applyAlignment="1">
      <alignment horizontal="center"/>
    </xf>
    <xf numFmtId="164" fontId="13" fillId="4" borderId="12" xfId="0" applyNumberFormat="1" applyFont="1" applyFill="1" applyBorder="1"/>
    <xf numFmtId="0" fontId="14" fillId="7" borderId="10" xfId="0" applyFont="1" applyFill="1" applyBorder="1" applyAlignment="1" applyProtection="1">
      <alignment horizontal="center"/>
      <protection locked="0"/>
    </xf>
    <xf numFmtId="2" fontId="14" fillId="7" borderId="11" xfId="0" applyNumberFormat="1" applyFont="1" applyFill="1" applyBorder="1" applyAlignment="1">
      <alignment horizontal="right"/>
    </xf>
    <xf numFmtId="0" fontId="14" fillId="7" borderId="11" xfId="0" applyFont="1" applyFill="1" applyBorder="1" applyAlignment="1">
      <alignment horizontal="right"/>
    </xf>
    <xf numFmtId="2" fontId="14" fillId="7" borderId="11" xfId="0" applyNumberFormat="1" applyFont="1" applyFill="1" applyBorder="1"/>
    <xf numFmtId="0" fontId="14" fillId="7" borderId="11" xfId="0" applyFont="1" applyFill="1" applyBorder="1" applyAlignment="1">
      <alignment horizontal="center"/>
    </xf>
    <xf numFmtId="164" fontId="14" fillId="7" borderId="12" xfId="0" applyNumberFormat="1" applyFont="1" applyFill="1" applyBorder="1"/>
    <xf numFmtId="2" fontId="14" fillId="2" borderId="11" xfId="0" applyNumberFormat="1" applyFont="1" applyFill="1" applyBorder="1" applyAlignment="1">
      <alignment horizontal="right"/>
    </xf>
    <xf numFmtId="4" fontId="14" fillId="2" borderId="11" xfId="0" applyNumberFormat="1" applyFont="1" applyFill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/>
    <xf numFmtId="166" fontId="13" fillId="0" borderId="42" xfId="0" applyNumberFormat="1" applyFont="1" applyBorder="1"/>
    <xf numFmtId="166" fontId="13" fillId="12" borderId="43" xfId="0" applyNumberFormat="1" applyFont="1" applyFill="1" applyBorder="1"/>
    <xf numFmtId="166" fontId="13" fillId="13" borderId="40" xfId="0" applyNumberFormat="1" applyFont="1" applyFill="1" applyBorder="1"/>
    <xf numFmtId="0" fontId="15" fillId="0" borderId="42" xfId="0" applyFont="1" applyBorder="1" applyAlignment="1">
      <alignment horizontal="center"/>
    </xf>
    <xf numFmtId="4" fontId="13" fillId="0" borderId="42" xfId="0" applyNumberFormat="1" applyFont="1" applyBorder="1"/>
    <xf numFmtId="0" fontId="13" fillId="12" borderId="45" xfId="0" applyFont="1" applyFill="1" applyBorder="1"/>
    <xf numFmtId="4" fontId="13" fillId="0" borderId="40" xfId="0" applyNumberFormat="1" applyFont="1" applyBorder="1"/>
    <xf numFmtId="0" fontId="15" fillId="0" borderId="40" xfId="0" applyFont="1" applyBorder="1" applyAlignment="1">
      <alignment horizontal="center"/>
    </xf>
    <xf numFmtId="0" fontId="15" fillId="9" borderId="40" xfId="0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2" fontId="0" fillId="0" borderId="0" xfId="0" applyNumberFormat="1"/>
    <xf numFmtId="0" fontId="8" fillId="0" borderId="46" xfId="0" applyFont="1" applyBorder="1" applyAlignment="1">
      <alignment horizontal="center"/>
    </xf>
    <xf numFmtId="0" fontId="8" fillId="9" borderId="47" xfId="0" applyFont="1" applyFill="1" applyBorder="1" applyAlignment="1">
      <alignment horizontal="center"/>
    </xf>
    <xf numFmtId="0" fontId="8" fillId="8" borderId="48" xfId="0" applyFont="1" applyFill="1" applyBorder="1" applyAlignment="1">
      <alignment horizontal="center"/>
    </xf>
    <xf numFmtId="2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2" fontId="30" fillId="0" borderId="0" xfId="0" applyNumberFormat="1" applyFont="1"/>
    <xf numFmtId="0" fontId="8" fillId="0" borderId="0" xfId="0" applyFont="1" applyAlignment="1">
      <alignment horizontal="center"/>
    </xf>
    <xf numFmtId="167" fontId="0" fillId="0" borderId="0" xfId="0" applyNumberFormat="1"/>
    <xf numFmtId="0" fontId="12" fillId="0" borderId="1" xfId="0" applyFont="1" applyBorder="1" applyAlignment="1">
      <alignment horizontal="center"/>
    </xf>
    <xf numFmtId="0" fontId="23" fillId="0" borderId="1" xfId="0" applyFont="1" applyBorder="1" applyProtection="1">
      <protection locked="0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67" fontId="15" fillId="0" borderId="1" xfId="0" applyNumberFormat="1" applyFont="1" applyBorder="1"/>
    <xf numFmtId="0" fontId="12" fillId="0" borderId="16" xfId="0" applyFont="1" applyBorder="1" applyAlignment="1">
      <alignment horizontal="centerContinuous"/>
    </xf>
    <xf numFmtId="0" fontId="12" fillId="0" borderId="4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167" fontId="12" fillId="0" borderId="5" xfId="0" applyNumberFormat="1" applyFont="1" applyBorder="1" applyAlignment="1">
      <alignment horizontal="centerContinuous"/>
    </xf>
    <xf numFmtId="0" fontId="31" fillId="0" borderId="0" xfId="0" applyFont="1"/>
    <xf numFmtId="0" fontId="32" fillId="0" borderId="0" xfId="0" applyFont="1"/>
    <xf numFmtId="0" fontId="12" fillId="0" borderId="22" xfId="0" applyFont="1" applyBorder="1" applyAlignment="1">
      <alignment horizontal="center"/>
    </xf>
    <xf numFmtId="0" fontId="14" fillId="0" borderId="49" xfId="0" applyFont="1" applyBorder="1" applyAlignment="1" applyProtection="1">
      <alignment horizontal="left"/>
      <protection locked="0"/>
    </xf>
    <xf numFmtId="0" fontId="0" fillId="0" borderId="49" xfId="0" applyBorder="1"/>
    <xf numFmtId="0" fontId="14" fillId="0" borderId="49" xfId="0" applyFont="1" applyBorder="1" applyAlignment="1" applyProtection="1">
      <alignment horizontal="center"/>
      <protection locked="0"/>
    </xf>
    <xf numFmtId="0" fontId="14" fillId="0" borderId="50" xfId="0" applyFont="1" applyBorder="1" applyAlignment="1" applyProtection="1">
      <alignment horizontal="left"/>
      <protection locked="0"/>
    </xf>
    <xf numFmtId="0" fontId="12" fillId="0" borderId="3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3" fillId="0" borderId="3" xfId="0" applyFont="1" applyBorder="1"/>
    <xf numFmtId="0" fontId="14" fillId="0" borderId="3" xfId="0" applyFont="1" applyBorder="1" applyAlignment="1" applyProtection="1">
      <alignment horizontal="center"/>
      <protection locked="0"/>
    </xf>
    <xf numFmtId="167" fontId="14" fillId="0" borderId="3" xfId="0" applyNumberFormat="1" applyFont="1" applyBorder="1" applyAlignment="1" applyProtection="1">
      <alignment horizontal="left"/>
      <protection locked="0"/>
    </xf>
    <xf numFmtId="0" fontId="0" fillId="0" borderId="51" xfId="0" applyBorder="1" applyAlignment="1">
      <alignment horizontal="center"/>
    </xf>
    <xf numFmtId="0" fontId="14" fillId="0" borderId="52" xfId="0" applyFont="1" applyBorder="1" applyAlignment="1" applyProtection="1">
      <alignment horizontal="left"/>
      <protection locked="0"/>
    </xf>
    <xf numFmtId="0" fontId="0" fillId="0" borderId="52" xfId="0" applyBorder="1"/>
    <xf numFmtId="0" fontId="0" fillId="0" borderId="52" xfId="0" applyBorder="1" applyAlignment="1">
      <alignment horizontal="center"/>
    </xf>
    <xf numFmtId="0" fontId="0" fillId="0" borderId="53" xfId="0" applyBorder="1"/>
    <xf numFmtId="0" fontId="13" fillId="0" borderId="52" xfId="0" applyFont="1" applyBorder="1"/>
    <xf numFmtId="0" fontId="13" fillId="0" borderId="52" xfId="0" applyFont="1" applyBorder="1" applyAlignment="1">
      <alignment horizontal="center"/>
    </xf>
    <xf numFmtId="167" fontId="13" fillId="0" borderId="52" xfId="0" applyNumberFormat="1" applyFont="1" applyBorder="1"/>
    <xf numFmtId="0" fontId="33" fillId="2" borderId="46" xfId="0" applyFont="1" applyFill="1" applyBorder="1" applyAlignment="1" applyProtection="1">
      <alignment horizontal="centerContinuous" vertical="center"/>
      <protection locked="0"/>
    </xf>
    <xf numFmtId="0" fontId="14" fillId="2" borderId="47" xfId="0" applyFont="1" applyFill="1" applyBorder="1" applyAlignment="1" applyProtection="1">
      <alignment horizontal="centerContinuous"/>
      <protection locked="0"/>
    </xf>
    <xf numFmtId="0" fontId="0" fillId="2" borderId="47" xfId="0" applyFill="1" applyBorder="1" applyAlignment="1">
      <alignment horizontal="centerContinuous"/>
    </xf>
    <xf numFmtId="0" fontId="0" fillId="2" borderId="48" xfId="0" applyFill="1" applyBorder="1" applyAlignment="1">
      <alignment horizontal="centerContinuous"/>
    </xf>
    <xf numFmtId="0" fontId="33" fillId="0" borderId="0" xfId="0" applyFont="1" applyAlignment="1" applyProtection="1">
      <alignment horizontal="centerContinuous" vertical="center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2" fillId="0" borderId="13" xfId="0" applyFont="1" applyBorder="1" applyAlignment="1">
      <alignment horizontal="center"/>
    </xf>
    <xf numFmtId="0" fontId="14" fillId="0" borderId="14" xfId="0" applyFont="1" applyBorder="1" applyAlignment="1" applyProtection="1">
      <alignment horizontal="left"/>
      <protection locked="0"/>
    </xf>
    <xf numFmtId="0" fontId="13" fillId="0" borderId="14" xfId="0" applyFont="1" applyBorder="1"/>
    <xf numFmtId="0" fontId="14" fillId="0" borderId="14" xfId="0" applyFont="1" applyBorder="1" applyAlignment="1" applyProtection="1">
      <alignment horizontal="center"/>
      <protection locked="0"/>
    </xf>
    <xf numFmtId="167" fontId="14" fillId="0" borderId="15" xfId="0" applyNumberFormat="1" applyFont="1" applyBorder="1" applyAlignment="1" applyProtection="1">
      <alignment horizontal="left"/>
      <protection locked="0"/>
    </xf>
    <xf numFmtId="0" fontId="14" fillId="0" borderId="55" xfId="0" applyFont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14" fillId="0" borderId="19" xfId="0" applyFont="1" applyBorder="1" applyAlignment="1" applyProtection="1">
      <alignment horizontal="left"/>
      <protection locked="0"/>
    </xf>
    <xf numFmtId="0" fontId="13" fillId="0" borderId="19" xfId="0" applyFont="1" applyBorder="1"/>
    <xf numFmtId="0" fontId="13" fillId="0" borderId="19" xfId="0" applyFont="1" applyBorder="1" applyAlignment="1">
      <alignment horizontal="center"/>
    </xf>
    <xf numFmtId="167" fontId="13" fillId="0" borderId="20" xfId="0" applyNumberFormat="1" applyFont="1" applyBorder="1"/>
    <xf numFmtId="0" fontId="13" fillId="0" borderId="12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4" fillId="0" borderId="1" xfId="0" applyFont="1" applyBorder="1" applyProtection="1">
      <protection locked="0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7" fontId="13" fillId="0" borderId="1" xfId="0" applyNumberFormat="1" applyFont="1" applyBorder="1"/>
    <xf numFmtId="0" fontId="33" fillId="2" borderId="56" xfId="0" applyFont="1" applyFill="1" applyBorder="1" applyAlignment="1" applyProtection="1">
      <alignment horizontal="centerContinuous" vertical="center"/>
      <protection locked="0"/>
    </xf>
    <xf numFmtId="0" fontId="14" fillId="2" borderId="41" xfId="0" applyFont="1" applyFill="1" applyBorder="1" applyAlignment="1" applyProtection="1">
      <alignment horizontal="centerContinuous"/>
      <protection locked="0"/>
    </xf>
    <xf numFmtId="0" fontId="0" fillId="2" borderId="41" xfId="0" applyFill="1" applyBorder="1" applyAlignment="1">
      <alignment horizontal="centerContinuous"/>
    </xf>
    <xf numFmtId="0" fontId="0" fillId="2" borderId="57" xfId="0" applyFill="1" applyBorder="1" applyAlignment="1">
      <alignment horizontal="centerContinuous"/>
    </xf>
    <xf numFmtId="0" fontId="14" fillId="0" borderId="0" xfId="0" applyFont="1" applyProtection="1">
      <protection locked="0"/>
    </xf>
    <xf numFmtId="0" fontId="12" fillId="3" borderId="16" xfId="0" applyFont="1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12" fillId="3" borderId="4" xfId="0" applyFont="1" applyFill="1" applyBorder="1" applyAlignment="1">
      <alignment horizontal="centerContinuous"/>
    </xf>
    <xf numFmtId="164" fontId="0" fillId="3" borderId="5" xfId="0" applyNumberFormat="1" applyFill="1" applyBorder="1" applyAlignment="1">
      <alignment horizontal="centerContinuous"/>
    </xf>
    <xf numFmtId="0" fontId="12" fillId="16" borderId="16" xfId="0" applyFont="1" applyFill="1" applyBorder="1" applyAlignment="1">
      <alignment horizontal="centerContinuous"/>
    </xf>
    <xf numFmtId="0" fontId="12" fillId="16" borderId="4" xfId="0" applyFont="1" applyFill="1" applyBorder="1" applyAlignment="1">
      <alignment horizontal="centerContinuous"/>
    </xf>
    <xf numFmtId="0" fontId="12" fillId="16" borderId="5" xfId="0" applyFont="1" applyFill="1" applyBorder="1" applyAlignment="1">
      <alignment horizontal="centerContinuous"/>
    </xf>
    <xf numFmtId="0" fontId="0" fillId="0" borderId="32" xfId="0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0" applyNumberFormat="1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34" fillId="0" borderId="0" xfId="0" applyFont="1" applyAlignment="1">
      <alignment horizontal="centerContinuous"/>
    </xf>
    <xf numFmtId="164" fontId="34" fillId="0" borderId="0" xfId="0" applyNumberFormat="1" applyFont="1" applyAlignment="1">
      <alignment horizontal="centerContinuous"/>
    </xf>
    <xf numFmtId="0" fontId="0" fillId="0" borderId="34" xfId="0" applyBorder="1" applyAlignment="1">
      <alignment horizontal="center"/>
    </xf>
    <xf numFmtId="0" fontId="12" fillId="0" borderId="33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1" fontId="0" fillId="9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9" xfId="0" applyNumberFormat="1" applyBorder="1"/>
    <xf numFmtId="0" fontId="0" fillId="0" borderId="8" xfId="0" applyBorder="1"/>
    <xf numFmtId="0" fontId="0" fillId="0" borderId="9" xfId="0" applyBorder="1"/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Continuous"/>
    </xf>
    <xf numFmtId="0" fontId="0" fillId="0" borderId="59" xfId="0" applyBorder="1" applyAlignment="1">
      <alignment horizontal="centerContinuous"/>
    </xf>
    <xf numFmtId="1" fontId="0" fillId="0" borderId="1" xfId="0" applyNumberFormat="1" applyBorder="1" applyAlignment="1">
      <alignment horizontal="center"/>
    </xf>
    <xf numFmtId="1" fontId="0" fillId="0" borderId="18" xfId="0" applyNumberFormat="1" applyBorder="1"/>
    <xf numFmtId="0" fontId="0" fillId="0" borderId="39" xfId="0" applyBorder="1"/>
    <xf numFmtId="0" fontId="0" fillId="0" borderId="44" xfId="0" applyBorder="1"/>
    <xf numFmtId="0" fontId="0" fillId="0" borderId="26" xfId="0" applyBorder="1"/>
    <xf numFmtId="0" fontId="12" fillId="0" borderId="39" xfId="0" applyFont="1" applyBorder="1" applyAlignment="1">
      <alignment horizontal="centerContinuous"/>
    </xf>
    <xf numFmtId="0" fontId="0" fillId="0" borderId="44" xfId="0" applyBorder="1" applyAlignment="1">
      <alignment horizontal="centerContinuous"/>
    </xf>
    <xf numFmtId="3" fontId="0" fillId="0" borderId="11" xfId="0" applyNumberFormat="1" applyBorder="1" applyAlignment="1">
      <alignment horizontal="center"/>
    </xf>
    <xf numFmtId="1" fontId="0" fillId="9" borderId="11" xfId="0" applyNumberFormat="1" applyFill="1" applyBorder="1" applyAlignment="1">
      <alignment horizontal="center"/>
    </xf>
    <xf numFmtId="1" fontId="0" fillId="8" borderId="11" xfId="0" applyNumberFormat="1" applyFill="1" applyBorder="1" applyAlignment="1">
      <alignment horizontal="center"/>
    </xf>
    <xf numFmtId="1" fontId="0" fillId="0" borderId="12" xfId="0" applyNumberFormat="1" applyBorder="1"/>
    <xf numFmtId="0" fontId="12" fillId="0" borderId="16" xfId="0" applyFont="1" applyBorder="1"/>
    <xf numFmtId="0" fontId="12" fillId="0" borderId="5" xfId="0" applyFont="1" applyBorder="1"/>
    <xf numFmtId="0" fontId="12" fillId="0" borderId="2" xfId="0" applyFont="1" applyBorder="1"/>
    <xf numFmtId="3" fontId="0" fillId="0" borderId="0" xfId="0" applyNumberFormat="1"/>
    <xf numFmtId="0" fontId="24" fillId="0" borderId="0" xfId="0" applyFont="1" applyAlignment="1">
      <alignment horizontal="centerContinuous" vertical="top"/>
    </xf>
    <xf numFmtId="0" fontId="12" fillId="5" borderId="15" xfId="0" applyFont="1" applyFill="1" applyBorder="1" applyAlignment="1">
      <alignment horizontal="centerContinuous"/>
    </xf>
    <xf numFmtId="0" fontId="0" fillId="0" borderId="0" xfId="0" applyAlignment="1">
      <alignment horizontal="left"/>
    </xf>
    <xf numFmtId="0" fontId="12" fillId="5" borderId="16" xfId="0" applyFont="1" applyFill="1" applyBorder="1" applyAlignment="1">
      <alignment horizontal="centerContinuous"/>
    </xf>
    <xf numFmtId="0" fontId="12" fillId="5" borderId="4" xfId="0" applyFont="1" applyFill="1" applyBorder="1" applyAlignment="1">
      <alignment horizontal="centerContinuous"/>
    </xf>
    <xf numFmtId="0" fontId="12" fillId="5" borderId="5" xfId="0" applyFont="1" applyFill="1" applyBorder="1" applyAlignment="1">
      <alignment horizontal="centerContinuous"/>
    </xf>
    <xf numFmtId="0" fontId="12" fillId="2" borderId="21" xfId="0" applyFont="1" applyFill="1" applyBorder="1" applyAlignment="1">
      <alignment horizontal="centerContinuous" vertical="center"/>
    </xf>
    <xf numFmtId="0" fontId="12" fillId="2" borderId="19" xfId="0" applyFont="1" applyFill="1" applyBorder="1" applyAlignment="1">
      <alignment horizontal="centerContinuous" vertical="center"/>
    </xf>
    <xf numFmtId="0" fontId="12" fillId="2" borderId="20" xfId="0" applyFont="1" applyFill="1" applyBorder="1" applyAlignment="1">
      <alignment horizontal="centerContinuous" vertical="center"/>
    </xf>
    <xf numFmtId="0" fontId="12" fillId="4" borderId="46" xfId="0" applyFont="1" applyFill="1" applyBorder="1" applyAlignment="1">
      <alignment horizontal="center" wrapText="1"/>
    </xf>
    <xf numFmtId="0" fontId="12" fillId="4" borderId="47" xfId="0" applyFont="1" applyFill="1" applyBorder="1" applyAlignment="1">
      <alignment horizontal="center" wrapText="1"/>
    </xf>
    <xf numFmtId="0" fontId="12" fillId="4" borderId="48" xfId="0" applyFont="1" applyFill="1" applyBorder="1" applyAlignment="1">
      <alignment horizontal="center" wrapText="1"/>
    </xf>
    <xf numFmtId="0" fontId="12" fillId="5" borderId="46" xfId="0" applyFont="1" applyFill="1" applyBorder="1" applyAlignment="1">
      <alignment horizontal="center" wrapText="1"/>
    </xf>
    <xf numFmtId="0" fontId="12" fillId="5" borderId="47" xfId="0" applyFont="1" applyFill="1" applyBorder="1" applyAlignment="1">
      <alignment horizontal="center" wrapText="1"/>
    </xf>
    <xf numFmtId="0" fontId="12" fillId="5" borderId="47" xfId="0" applyFont="1" applyFill="1" applyBorder="1" applyAlignment="1">
      <alignment wrapText="1"/>
    </xf>
    <xf numFmtId="0" fontId="12" fillId="5" borderId="48" xfId="0" applyFont="1" applyFill="1" applyBorder="1" applyAlignment="1">
      <alignment horizontal="center" wrapText="1"/>
    </xf>
    <xf numFmtId="0" fontId="12" fillId="2" borderId="46" xfId="0" applyFont="1" applyFill="1" applyBorder="1" applyAlignment="1">
      <alignment horizontal="center" wrapText="1"/>
    </xf>
    <xf numFmtId="0" fontId="12" fillId="2" borderId="47" xfId="0" applyFont="1" applyFill="1" applyBorder="1" applyAlignment="1">
      <alignment horizontal="center" wrapText="1"/>
    </xf>
    <xf numFmtId="0" fontId="12" fillId="2" borderId="60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61" xfId="0" applyFont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2" fillId="8" borderId="62" xfId="0" applyFont="1" applyFill="1" applyBorder="1" applyAlignment="1">
      <alignment horizontal="center"/>
    </xf>
    <xf numFmtId="0" fontId="13" fillId="8" borderId="34" xfId="0" applyFont="1" applyFill="1" applyBorder="1"/>
    <xf numFmtId="0" fontId="13" fillId="4" borderId="8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right"/>
    </xf>
    <xf numFmtId="2" fontId="13" fillId="4" borderId="1" xfId="0" applyNumberFormat="1" applyFont="1" applyFill="1" applyBorder="1" applyAlignment="1">
      <alignment horizontal="right"/>
    </xf>
    <xf numFmtId="164" fontId="14" fillId="2" borderId="37" xfId="0" applyNumberFormat="1" applyFont="1" applyFill="1" applyBorder="1"/>
    <xf numFmtId="164" fontId="13" fillId="0" borderId="34" xfId="0" applyNumberFormat="1" applyFont="1" applyBorder="1"/>
    <xf numFmtId="164" fontId="13" fillId="4" borderId="38" xfId="0" applyNumberFormat="1" applyFont="1" applyFill="1" applyBorder="1"/>
    <xf numFmtId="164" fontId="13" fillId="0" borderId="34" xfId="0" applyNumberFormat="1" applyFont="1" applyBorder="1" applyAlignment="1">
      <alignment horizontal="right"/>
    </xf>
    <xf numFmtId="1" fontId="15" fillId="0" borderId="25" xfId="0" applyNumberFormat="1" applyFont="1" applyBorder="1" applyAlignment="1">
      <alignment horizontal="center"/>
    </xf>
    <xf numFmtId="2" fontId="13" fillId="4" borderId="34" xfId="0" applyNumberFormat="1" applyFont="1" applyFill="1" applyBorder="1" applyAlignment="1">
      <alignment horizontal="right"/>
    </xf>
    <xf numFmtId="2" fontId="13" fillId="0" borderId="34" xfId="0" applyNumberFormat="1" applyFont="1" applyBorder="1"/>
    <xf numFmtId="4" fontId="13" fillId="0" borderId="0" xfId="0" applyNumberFormat="1" applyFont="1"/>
    <xf numFmtId="0" fontId="8" fillId="0" borderId="33" xfId="0" applyFont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4" fillId="8" borderId="34" xfId="0" applyFont="1" applyFill="1" applyBorder="1" applyAlignment="1" applyProtection="1">
      <alignment horizontal="left"/>
      <protection locked="0"/>
    </xf>
    <xf numFmtId="2" fontId="13" fillId="0" borderId="0" xfId="0" applyNumberFormat="1" applyFont="1"/>
    <xf numFmtId="0" fontId="14" fillId="9" borderId="34" xfId="0" applyFont="1" applyFill="1" applyBorder="1" applyAlignment="1" applyProtection="1">
      <alignment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1" fontId="14" fillId="4" borderId="1" xfId="0" applyNumberFormat="1" applyFont="1" applyFill="1" applyBorder="1" applyAlignment="1">
      <alignment horizontal="center"/>
    </xf>
    <xf numFmtId="1" fontId="14" fillId="7" borderId="1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center" vertical="center"/>
    </xf>
    <xf numFmtId="164" fontId="13" fillId="2" borderId="37" xfId="0" applyNumberFormat="1" applyFont="1" applyFill="1" applyBorder="1"/>
    <xf numFmtId="164" fontId="14" fillId="6" borderId="38" xfId="0" applyNumberFormat="1" applyFont="1" applyFill="1" applyBorder="1" applyAlignment="1">
      <alignment horizontal="right"/>
    </xf>
    <xf numFmtId="164" fontId="13" fillId="0" borderId="25" xfId="0" applyNumberFormat="1" applyFont="1" applyBorder="1" applyAlignment="1">
      <alignment horizontal="right"/>
    </xf>
    <xf numFmtId="164" fontId="14" fillId="6" borderId="34" xfId="0" applyNumberFormat="1" applyFont="1" applyFill="1" applyBorder="1" applyAlignment="1">
      <alignment horizontal="right"/>
    </xf>
    <xf numFmtId="0" fontId="35" fillId="0" borderId="0" xfId="0" applyFont="1"/>
    <xf numFmtId="0" fontId="13" fillId="7" borderId="8" xfId="0" applyFont="1" applyFill="1" applyBorder="1" applyAlignment="1" applyProtection="1">
      <alignment horizontal="center"/>
      <protection locked="0"/>
    </xf>
    <xf numFmtId="1" fontId="13" fillId="7" borderId="1" xfId="0" applyNumberFormat="1" applyFont="1" applyFill="1" applyBorder="1" applyAlignment="1">
      <alignment horizontal="center"/>
    </xf>
    <xf numFmtId="164" fontId="13" fillId="7" borderId="9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/>
    </xf>
    <xf numFmtId="2" fontId="13" fillId="0" borderId="25" xfId="0" applyNumberFormat="1" applyFont="1" applyBorder="1"/>
    <xf numFmtId="0" fontId="14" fillId="8" borderId="34" xfId="0" applyFont="1" applyFill="1" applyBorder="1" applyAlignment="1" applyProtection="1">
      <alignment vertical="center"/>
      <protection locked="0"/>
    </xf>
    <xf numFmtId="164" fontId="14" fillId="7" borderId="38" xfId="0" applyNumberFormat="1" applyFont="1" applyFill="1" applyBorder="1" applyAlignment="1">
      <alignment horizontal="right"/>
    </xf>
    <xf numFmtId="2" fontId="14" fillId="7" borderId="34" xfId="0" applyNumberFormat="1" applyFont="1" applyFill="1" applyBorder="1"/>
    <xf numFmtId="164" fontId="13" fillId="7" borderId="38" xfId="0" applyNumberFormat="1" applyFont="1" applyFill="1" applyBorder="1" applyAlignment="1">
      <alignment horizontal="right"/>
    </xf>
    <xf numFmtId="0" fontId="14" fillId="2" borderId="51" xfId="0" applyFont="1" applyFill="1" applyBorder="1" applyAlignment="1" applyProtection="1">
      <alignment horizontal="center"/>
      <protection locked="0"/>
    </xf>
    <xf numFmtId="2" fontId="14" fillId="2" borderId="52" xfId="0" applyNumberFormat="1" applyFont="1" applyFill="1" applyBorder="1" applyAlignment="1">
      <alignment horizontal="right"/>
    </xf>
    <xf numFmtId="4" fontId="14" fillId="2" borderId="52" xfId="0" applyNumberFormat="1" applyFont="1" applyFill="1" applyBorder="1" applyAlignment="1">
      <alignment horizontal="right"/>
    </xf>
    <xf numFmtId="0" fontId="28" fillId="2" borderId="52" xfId="0" applyFont="1" applyFill="1" applyBorder="1" applyAlignment="1">
      <alignment horizontal="center"/>
    </xf>
    <xf numFmtId="164" fontId="14" fillId="2" borderId="53" xfId="0" applyNumberFormat="1" applyFont="1" applyFill="1" applyBorder="1"/>
    <xf numFmtId="164" fontId="14" fillId="2" borderId="38" xfId="0" applyNumberFormat="1" applyFont="1" applyFill="1" applyBorder="1"/>
    <xf numFmtId="164" fontId="14" fillId="2" borderId="34" xfId="0" applyNumberFormat="1" applyFont="1" applyFill="1" applyBorder="1" applyAlignment="1">
      <alignment horizontal="right"/>
    </xf>
    <xf numFmtId="164" fontId="14" fillId="7" borderId="38" xfId="0" applyNumberFormat="1" applyFont="1" applyFill="1" applyBorder="1"/>
    <xf numFmtId="0" fontId="14" fillId="9" borderId="34" xfId="0" applyFont="1" applyFill="1" applyBorder="1" applyAlignment="1" applyProtection="1">
      <alignment horizontal="left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/>
    </xf>
    <xf numFmtId="0" fontId="14" fillId="9" borderId="40" xfId="0" applyFont="1" applyFill="1" applyBorder="1" applyAlignment="1" applyProtection="1">
      <alignment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2" fontId="14" fillId="4" borderId="11" xfId="0" applyNumberFormat="1" applyFont="1" applyFill="1" applyBorder="1" applyAlignment="1">
      <alignment horizontal="right"/>
    </xf>
    <xf numFmtId="2" fontId="13" fillId="4" borderId="11" xfId="0" applyNumberFormat="1" applyFont="1" applyFill="1" applyBorder="1" applyAlignment="1">
      <alignment horizontal="right"/>
    </xf>
    <xf numFmtId="1" fontId="14" fillId="4" borderId="11" xfId="0" applyNumberFormat="1" applyFont="1" applyFill="1" applyBorder="1" applyAlignment="1">
      <alignment horizontal="center"/>
    </xf>
    <xf numFmtId="164" fontId="14" fillId="4" borderId="12" xfId="0" applyNumberFormat="1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right"/>
    </xf>
    <xf numFmtId="164" fontId="13" fillId="2" borderId="63" xfId="0" applyNumberFormat="1" applyFont="1" applyFill="1" applyBorder="1"/>
    <xf numFmtId="164" fontId="13" fillId="0" borderId="40" xfId="0" applyNumberFormat="1" applyFont="1" applyBorder="1"/>
    <xf numFmtId="164" fontId="14" fillId="6" borderId="30" xfId="0" applyNumberFormat="1" applyFont="1" applyFill="1" applyBorder="1" applyAlignment="1">
      <alignment horizontal="right"/>
    </xf>
    <xf numFmtId="164" fontId="13" fillId="0" borderId="42" xfId="0" applyNumberFormat="1" applyFont="1" applyBorder="1" applyAlignment="1">
      <alignment horizontal="right"/>
    </xf>
    <xf numFmtId="4" fontId="13" fillId="0" borderId="64" xfId="0" applyNumberFormat="1" applyFont="1" applyBorder="1"/>
    <xf numFmtId="164" fontId="14" fillId="6" borderId="40" xfId="0" applyNumberFormat="1" applyFont="1" applyFill="1" applyBorder="1" applyAlignment="1">
      <alignment horizontal="right"/>
    </xf>
    <xf numFmtId="0" fontId="8" fillId="0" borderId="39" xfId="0" applyFont="1" applyBorder="1" applyAlignment="1">
      <alignment horizontal="center"/>
    </xf>
    <xf numFmtId="0" fontId="8" fillId="9" borderId="40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/>
    </xf>
    <xf numFmtId="0" fontId="15" fillId="0" borderId="16" xfId="0" applyFont="1" applyBorder="1" applyAlignment="1">
      <alignment horizontal="centerContinuous"/>
    </xf>
    <xf numFmtId="0" fontId="15" fillId="0" borderId="4" xfId="0" applyFont="1" applyBorder="1" applyAlignment="1">
      <alignment horizontal="centerContinuous"/>
    </xf>
    <xf numFmtId="0" fontId="15" fillId="0" borderId="5" xfId="0" applyFont="1" applyBorder="1" applyAlignment="1">
      <alignment horizontal="centerContinuous"/>
    </xf>
    <xf numFmtId="167" fontId="15" fillId="0" borderId="5" xfId="0" applyNumberFormat="1" applyFont="1" applyBorder="1" applyAlignment="1">
      <alignment horizontal="centerContinuous"/>
    </xf>
    <xf numFmtId="0" fontId="14" fillId="0" borderId="61" xfId="0" applyFont="1" applyBorder="1" applyAlignment="1" applyProtection="1">
      <alignment horizontal="left"/>
      <protection locked="0"/>
    </xf>
    <xf numFmtId="0" fontId="0" fillId="0" borderId="65" xfId="0" applyBorder="1"/>
    <xf numFmtId="0" fontId="0" fillId="0" borderId="58" xfId="0" applyBorder="1"/>
    <xf numFmtId="0" fontId="14" fillId="0" borderId="58" xfId="0" applyFont="1" applyBorder="1" applyAlignment="1" applyProtection="1">
      <alignment horizontal="center"/>
      <protection locked="0"/>
    </xf>
    <xf numFmtId="0" fontId="14" fillId="0" borderId="55" xfId="0" applyFont="1" applyBorder="1" applyAlignment="1" applyProtection="1">
      <alignment horizontal="center"/>
      <protection locked="0"/>
    </xf>
    <xf numFmtId="0" fontId="0" fillId="0" borderId="61" xfId="0" applyBorder="1" applyAlignment="1">
      <alignment horizontal="left"/>
    </xf>
    <xf numFmtId="0" fontId="14" fillId="0" borderId="65" xfId="0" applyFont="1" applyBorder="1" applyAlignment="1" applyProtection="1">
      <alignment horizontal="left"/>
      <protection locked="0"/>
    </xf>
    <xf numFmtId="167" fontId="14" fillId="0" borderId="55" xfId="0" applyNumberFormat="1" applyFont="1" applyBorder="1" applyAlignment="1" applyProtection="1">
      <alignment horizontal="center"/>
      <protection locked="0"/>
    </xf>
    <xf numFmtId="0" fontId="14" fillId="0" borderId="55" xfId="0" applyFont="1" applyBorder="1" applyProtection="1">
      <protection locked="0"/>
    </xf>
    <xf numFmtId="0" fontId="14" fillId="0" borderId="39" xfId="0" applyFont="1" applyBorder="1" applyAlignment="1" applyProtection="1">
      <alignment horizontal="left"/>
      <protection locked="0"/>
    </xf>
    <xf numFmtId="0" fontId="0" fillId="0" borderId="43" xfId="0" applyBorder="1"/>
    <xf numFmtId="0" fontId="14" fillId="0" borderId="63" xfId="0" applyFont="1" applyBorder="1" applyAlignment="1" applyProtection="1">
      <alignment horizontal="left"/>
      <protection locked="0"/>
    </xf>
    <xf numFmtId="0" fontId="0" fillId="0" borderId="4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9" xfId="0" applyBorder="1" applyAlignment="1">
      <alignment horizontal="left"/>
    </xf>
    <xf numFmtId="0" fontId="14" fillId="0" borderId="43" xfId="0" applyFont="1" applyBorder="1" applyAlignment="1" applyProtection="1">
      <alignment horizontal="left"/>
      <protection locked="0"/>
    </xf>
    <xf numFmtId="167" fontId="0" fillId="0" borderId="12" xfId="0" applyNumberFormat="1" applyBorder="1" applyAlignment="1">
      <alignment horizontal="center"/>
    </xf>
    <xf numFmtId="0" fontId="0" fillId="0" borderId="12" xfId="0" applyBorder="1"/>
    <xf numFmtId="0" fontId="24" fillId="0" borderId="0" xfId="0" applyFont="1" applyAlignment="1">
      <alignment horizontal="left" vertical="top"/>
    </xf>
    <xf numFmtId="0" fontId="12" fillId="0" borderId="3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9" xfId="0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4" fillId="2" borderId="10" xfId="0" applyFont="1" applyFill="1" applyBorder="1" applyAlignment="1" applyProtection="1">
      <alignment horizontal="center"/>
      <protection locked="0"/>
    </xf>
    <xf numFmtId="0" fontId="12" fillId="8" borderId="16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8" borderId="37" xfId="0" applyFont="1" applyFill="1" applyBorder="1" applyAlignment="1" applyProtection="1">
      <alignment horizontal="left"/>
      <protection locked="0"/>
    </xf>
    <xf numFmtId="0" fontId="14" fillId="8" borderId="37" xfId="0" applyFont="1" applyFill="1" applyBorder="1" applyAlignment="1">
      <alignment horizontal="left"/>
    </xf>
    <xf numFmtId="0" fontId="14" fillId="8" borderId="37" xfId="0" applyFont="1" applyFill="1" applyBorder="1" applyProtection="1">
      <protection locked="0"/>
    </xf>
    <xf numFmtId="4" fontId="13" fillId="2" borderId="10" xfId="0" applyNumberFormat="1" applyFont="1" applyFill="1" applyBorder="1" applyAlignment="1">
      <alignment horizontal="center"/>
    </xf>
    <xf numFmtId="4" fontId="9" fillId="2" borderId="11" xfId="0" applyNumberFormat="1" applyFont="1" applyFill="1" applyBorder="1"/>
    <xf numFmtId="3" fontId="9" fillId="2" borderId="11" xfId="0" applyNumberFormat="1" applyFont="1" applyFill="1" applyBorder="1" applyAlignment="1">
      <alignment horizontal="center"/>
    </xf>
    <xf numFmtId="164" fontId="9" fillId="2" borderId="12" xfId="0" applyNumberFormat="1" applyFont="1" applyFill="1" applyBorder="1"/>
    <xf numFmtId="0" fontId="37" fillId="0" borderId="0" xfId="0" applyFont="1" applyFill="1"/>
    <xf numFmtId="164" fontId="23" fillId="0" borderId="7" xfId="0" applyNumberFormat="1" applyFont="1" applyFill="1" applyBorder="1"/>
    <xf numFmtId="164" fontId="38" fillId="0" borderId="0" xfId="0" applyNumberFormat="1" applyFont="1"/>
    <xf numFmtId="0" fontId="38" fillId="0" borderId="5" xfId="0" applyFont="1" applyBorder="1" applyAlignment="1">
      <alignment horizontal="center" wrapText="1"/>
    </xf>
    <xf numFmtId="0" fontId="38" fillId="0" borderId="0" xfId="0" applyFont="1"/>
    <xf numFmtId="164" fontId="14" fillId="0" borderId="8" xfId="0" applyNumberFormat="1" applyFont="1" applyFill="1" applyBorder="1" applyAlignment="1" applyProtection="1">
      <alignment horizontal="left"/>
      <protection locked="0"/>
    </xf>
    <xf numFmtId="164" fontId="14" fillId="0" borderId="8" xfId="0" applyNumberFormat="1" applyFont="1" applyFill="1" applyBorder="1" applyProtection="1">
      <protection locked="0"/>
    </xf>
    <xf numFmtId="164" fontId="22" fillId="0" borderId="7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Continuous"/>
    </xf>
    <xf numFmtId="0" fontId="12" fillId="10" borderId="14" xfId="0" applyFont="1" applyFill="1" applyBorder="1" applyAlignment="1">
      <alignment horizontal="centerContinuous"/>
    </xf>
    <xf numFmtId="167" fontId="12" fillId="10" borderId="15" xfId="0" applyNumberFormat="1" applyFont="1" applyFill="1" applyBorder="1" applyAlignment="1">
      <alignment horizontal="centerContinuous"/>
    </xf>
    <xf numFmtId="0" fontId="12" fillId="10" borderId="17" xfId="0" applyFont="1" applyFill="1" applyBorder="1" applyAlignment="1">
      <alignment horizontal="centerContinuous"/>
    </xf>
    <xf numFmtId="0" fontId="12" fillId="10" borderId="0" xfId="0" applyFont="1" applyFill="1" applyAlignment="1">
      <alignment horizontal="centerContinuous"/>
    </xf>
    <xf numFmtId="167" fontId="12" fillId="10" borderId="18" xfId="0" applyNumberFormat="1" applyFont="1" applyFill="1" applyBorder="1" applyAlignment="1">
      <alignment horizontal="centerContinuous"/>
    </xf>
    <xf numFmtId="0" fontId="12" fillId="10" borderId="2" xfId="0" applyFont="1" applyFill="1" applyBorder="1" applyAlignment="1">
      <alignment horizontal="center"/>
    </xf>
    <xf numFmtId="167" fontId="12" fillId="10" borderId="2" xfId="0" applyNumberFormat="1" applyFont="1" applyFill="1" applyBorder="1" applyAlignment="1">
      <alignment horizontal="center" wrapText="1"/>
    </xf>
    <xf numFmtId="0" fontId="14" fillId="10" borderId="8" xfId="0" applyFont="1" applyFill="1" applyBorder="1" applyAlignment="1" applyProtection="1">
      <alignment horizontal="center"/>
      <protection locked="0"/>
    </xf>
    <xf numFmtId="2" fontId="14" fillId="10" borderId="1" xfId="0" applyNumberFormat="1" applyFont="1" applyFill="1" applyBorder="1" applyAlignment="1">
      <alignment horizontal="right"/>
    </xf>
    <xf numFmtId="0" fontId="14" fillId="10" borderId="1" xfId="0" applyFont="1" applyFill="1" applyBorder="1" applyAlignment="1">
      <alignment horizontal="right"/>
    </xf>
    <xf numFmtId="2" fontId="14" fillId="10" borderId="1" xfId="0" applyNumberFormat="1" applyFont="1" applyFill="1" applyBorder="1"/>
    <xf numFmtId="0" fontId="14" fillId="10" borderId="1" xfId="0" applyFont="1" applyFill="1" applyBorder="1" applyAlignment="1">
      <alignment horizontal="center"/>
    </xf>
    <xf numFmtId="164" fontId="14" fillId="10" borderId="9" xfId="0" applyNumberFormat="1" applyFont="1" applyFill="1" applyBorder="1"/>
    <xf numFmtId="0" fontId="14" fillId="10" borderId="8" xfId="1" applyFill="1" applyBorder="1" applyAlignment="1" applyProtection="1">
      <alignment horizontal="center"/>
      <protection locked="0"/>
    </xf>
    <xf numFmtId="4" fontId="13" fillId="10" borderId="1" xfId="0" applyNumberFormat="1" applyFont="1" applyFill="1" applyBorder="1"/>
    <xf numFmtId="3" fontId="13" fillId="10" borderId="1" xfId="0" applyNumberFormat="1" applyFont="1" applyFill="1" applyBorder="1" applyAlignment="1">
      <alignment horizontal="center"/>
    </xf>
    <xf numFmtId="164" fontId="13" fillId="10" borderId="9" xfId="0" applyNumberFormat="1" applyFont="1" applyFill="1" applyBorder="1"/>
    <xf numFmtId="2" fontId="14" fillId="10" borderId="1" xfId="1" applyNumberFormat="1" applyFill="1" applyBorder="1" applyAlignment="1">
      <alignment horizontal="right"/>
    </xf>
    <xf numFmtId="0" fontId="14" fillId="10" borderId="1" xfId="1" applyFill="1" applyBorder="1" applyAlignment="1">
      <alignment horizontal="right"/>
    </xf>
    <xf numFmtId="164" fontId="14" fillId="10" borderId="9" xfId="1" applyNumberFormat="1" applyFill="1" applyBorder="1"/>
    <xf numFmtId="0" fontId="14" fillId="10" borderId="10" xfId="0" applyFont="1" applyFill="1" applyBorder="1" applyAlignment="1" applyProtection="1">
      <alignment horizontal="center"/>
      <protection locked="0"/>
    </xf>
    <xf numFmtId="2" fontId="14" fillId="10" borderId="11" xfId="0" applyNumberFormat="1" applyFont="1" applyFill="1" applyBorder="1" applyAlignment="1">
      <alignment horizontal="right"/>
    </xf>
    <xf numFmtId="0" fontId="14" fillId="10" borderId="11" xfId="0" applyFont="1" applyFill="1" applyBorder="1" applyAlignment="1">
      <alignment horizontal="right"/>
    </xf>
    <xf numFmtId="2" fontId="14" fillId="10" borderId="11" xfId="0" applyNumberFormat="1" applyFont="1" applyFill="1" applyBorder="1"/>
    <xf numFmtId="0" fontId="14" fillId="10" borderId="11" xfId="0" applyFont="1" applyFill="1" applyBorder="1" applyAlignment="1">
      <alignment horizontal="center"/>
    </xf>
    <xf numFmtId="164" fontId="14" fillId="10" borderId="12" xfId="0" applyNumberFormat="1" applyFont="1" applyFill="1" applyBorder="1"/>
    <xf numFmtId="0" fontId="12" fillId="11" borderId="13" xfId="0" applyFont="1" applyFill="1" applyBorder="1" applyAlignment="1">
      <alignment horizontal="centerContinuous"/>
    </xf>
    <xf numFmtId="0" fontId="12" fillId="11" borderId="14" xfId="0" applyFont="1" applyFill="1" applyBorder="1" applyAlignment="1">
      <alignment horizontal="centerContinuous"/>
    </xf>
    <xf numFmtId="167" fontId="12" fillId="11" borderId="15" xfId="0" applyNumberFormat="1" applyFont="1" applyFill="1" applyBorder="1" applyAlignment="1">
      <alignment horizontal="centerContinuous"/>
    </xf>
    <xf numFmtId="0" fontId="12" fillId="11" borderId="17" xfId="0" applyFont="1" applyFill="1" applyBorder="1" applyAlignment="1">
      <alignment horizontal="centerContinuous"/>
    </xf>
    <xf numFmtId="0" fontId="12" fillId="11" borderId="0" xfId="0" applyFont="1" applyFill="1" applyAlignment="1">
      <alignment horizontal="centerContinuous"/>
    </xf>
    <xf numFmtId="167" fontId="12" fillId="11" borderId="18" xfId="0" applyNumberFormat="1" applyFont="1" applyFill="1" applyBorder="1" applyAlignment="1">
      <alignment horizontal="centerContinuous"/>
    </xf>
    <xf numFmtId="0" fontId="12" fillId="11" borderId="2" xfId="0" applyFont="1" applyFill="1" applyBorder="1" applyAlignment="1">
      <alignment horizontal="center"/>
    </xf>
    <xf numFmtId="167" fontId="12" fillId="11" borderId="2" xfId="0" applyNumberFormat="1" applyFont="1" applyFill="1" applyBorder="1" applyAlignment="1">
      <alignment horizontal="center" wrapText="1"/>
    </xf>
    <xf numFmtId="0" fontId="14" fillId="11" borderId="8" xfId="0" applyFont="1" applyFill="1" applyBorder="1" applyAlignment="1" applyProtection="1">
      <alignment horizontal="center"/>
      <protection locked="0"/>
    </xf>
    <xf numFmtId="2" fontId="14" fillId="11" borderId="1" xfId="0" applyNumberFormat="1" applyFont="1" applyFill="1" applyBorder="1" applyAlignment="1">
      <alignment horizontal="right"/>
    </xf>
    <xf numFmtId="0" fontId="14" fillId="11" borderId="1" xfId="0" applyFont="1" applyFill="1" applyBorder="1" applyAlignment="1">
      <alignment horizontal="right"/>
    </xf>
    <xf numFmtId="2" fontId="14" fillId="11" borderId="1" xfId="0" applyNumberFormat="1" applyFont="1" applyFill="1" applyBorder="1"/>
    <xf numFmtId="0" fontId="14" fillId="11" borderId="1" xfId="0" applyFont="1" applyFill="1" applyBorder="1" applyAlignment="1">
      <alignment horizontal="center"/>
    </xf>
    <xf numFmtId="164" fontId="14" fillId="11" borderId="9" xfId="0" applyNumberFormat="1" applyFont="1" applyFill="1" applyBorder="1"/>
    <xf numFmtId="4" fontId="13" fillId="11" borderId="1" xfId="0" applyNumberFormat="1" applyFont="1" applyFill="1" applyBorder="1"/>
    <xf numFmtId="3" fontId="13" fillId="11" borderId="1" xfId="0" applyNumberFormat="1" applyFont="1" applyFill="1" applyBorder="1" applyAlignment="1">
      <alignment horizontal="center"/>
    </xf>
    <xf numFmtId="164" fontId="13" fillId="11" borderId="9" xfId="0" applyNumberFormat="1" applyFont="1" applyFill="1" applyBorder="1"/>
    <xf numFmtId="4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/>
    <xf numFmtId="0" fontId="13" fillId="11" borderId="1" xfId="0" applyFont="1" applyFill="1" applyBorder="1" applyAlignment="1">
      <alignment horizontal="center"/>
    </xf>
    <xf numFmtId="0" fontId="14" fillId="11" borderId="10" xfId="0" applyFont="1" applyFill="1" applyBorder="1" applyAlignment="1" applyProtection="1">
      <alignment horizontal="center"/>
      <protection locked="0"/>
    </xf>
    <xf numFmtId="2" fontId="14" fillId="11" borderId="11" xfId="0" applyNumberFormat="1" applyFont="1" applyFill="1" applyBorder="1" applyAlignment="1">
      <alignment horizontal="right"/>
    </xf>
    <xf numFmtId="0" fontId="14" fillId="11" borderId="11" xfId="0" applyFont="1" applyFill="1" applyBorder="1" applyAlignment="1">
      <alignment horizontal="right"/>
    </xf>
    <xf numFmtId="2" fontId="14" fillId="11" borderId="11" xfId="0" applyNumberFormat="1" applyFont="1" applyFill="1" applyBorder="1"/>
    <xf numFmtId="0" fontId="14" fillId="11" borderId="11" xfId="0" applyFont="1" applyFill="1" applyBorder="1" applyAlignment="1">
      <alignment horizontal="center"/>
    </xf>
    <xf numFmtId="164" fontId="14" fillId="11" borderId="12" xfId="0" applyNumberFormat="1" applyFont="1" applyFill="1" applyBorder="1"/>
    <xf numFmtId="164" fontId="14" fillId="11" borderId="34" xfId="0" applyNumberFormat="1" applyFont="1" applyFill="1" applyBorder="1"/>
    <xf numFmtId="164" fontId="13" fillId="10" borderId="34" xfId="0" applyNumberFormat="1" applyFont="1" applyFill="1" applyBorder="1"/>
    <xf numFmtId="166" fontId="13" fillId="10" borderId="34" xfId="0" applyNumberFormat="1" applyFont="1" applyFill="1" applyBorder="1"/>
    <xf numFmtId="164" fontId="14" fillId="10" borderId="34" xfId="0" applyNumberFormat="1" applyFont="1" applyFill="1" applyBorder="1"/>
    <xf numFmtId="0" fontId="14" fillId="11" borderId="8" xfId="1" applyFont="1" applyFill="1" applyBorder="1" applyAlignment="1" applyProtection="1">
      <alignment horizontal="center"/>
      <protection locked="0"/>
    </xf>
    <xf numFmtId="164" fontId="14" fillId="4" borderId="9" xfId="1" applyNumberFormat="1" applyFont="1" applyFill="1" applyBorder="1"/>
    <xf numFmtId="164" fontId="14" fillId="4" borderId="34" xfId="1" applyNumberFormat="1" applyFont="1" applyFill="1" applyBorder="1"/>
    <xf numFmtId="2" fontId="14" fillId="11" borderId="1" xfId="1" applyNumberFormat="1" applyFont="1" applyFill="1" applyBorder="1" applyAlignment="1">
      <alignment horizontal="right"/>
    </xf>
    <xf numFmtId="0" fontId="14" fillId="11" borderId="1" xfId="1" applyFont="1" applyFill="1" applyBorder="1" applyAlignment="1">
      <alignment horizontal="right"/>
    </xf>
    <xf numFmtId="164" fontId="14" fillId="11" borderId="9" xfId="1" applyNumberFormat="1" applyFont="1" applyFill="1" applyBorder="1"/>
    <xf numFmtId="164" fontId="14" fillId="7" borderId="34" xfId="1" applyNumberFormat="1" applyFont="1" applyFill="1" applyBorder="1"/>
    <xf numFmtId="166" fontId="14" fillId="6" borderId="34" xfId="1" applyNumberFormat="1" applyFont="1" applyFill="1" applyBorder="1"/>
    <xf numFmtId="0" fontId="14" fillId="6" borderId="28" xfId="1" applyFont="1" applyFill="1" applyBorder="1" applyAlignment="1">
      <alignment horizontal="right"/>
    </xf>
    <xf numFmtId="0" fontId="14" fillId="2" borderId="24" xfId="1" applyFont="1" applyFill="1" applyBorder="1" applyAlignment="1">
      <alignment horizontal="right"/>
    </xf>
    <xf numFmtId="0" fontId="14" fillId="6" borderId="24" xfId="1" applyFont="1" applyFill="1" applyBorder="1" applyAlignment="1">
      <alignment horizontal="right"/>
    </xf>
    <xf numFmtId="166" fontId="14" fillId="12" borderId="35" xfId="1" applyNumberFormat="1" applyFont="1" applyFill="1" applyBorder="1"/>
    <xf numFmtId="0" fontId="14" fillId="12" borderId="36" xfId="1" applyFont="1" applyFill="1" applyBorder="1" applyAlignment="1">
      <alignment horizontal="right"/>
    </xf>
    <xf numFmtId="166" fontId="14" fillId="6" borderId="40" xfId="1" applyNumberFormat="1" applyFont="1" applyFill="1" applyBorder="1"/>
    <xf numFmtId="0" fontId="14" fillId="6" borderId="44" xfId="1" applyFont="1" applyFill="1" applyBorder="1" applyAlignment="1">
      <alignment horizontal="right"/>
    </xf>
    <xf numFmtId="4" fontId="13" fillId="2" borderId="8" xfId="0" applyNumberFormat="1" applyFont="1" applyFill="1" applyBorder="1"/>
    <xf numFmtId="164" fontId="13" fillId="2" borderId="9" xfId="0" applyNumberFormat="1" applyFont="1" applyFill="1" applyBorder="1"/>
    <xf numFmtId="2" fontId="28" fillId="2" borderId="8" xfId="0" applyNumberFormat="1" applyFont="1" applyFill="1" applyBorder="1"/>
    <xf numFmtId="164" fontId="13" fillId="2" borderId="34" xfId="0" applyNumberFormat="1" applyFont="1" applyFill="1" applyBorder="1"/>
    <xf numFmtId="0" fontId="13" fillId="2" borderId="28" xfId="0" applyFont="1" applyFill="1" applyBorder="1"/>
    <xf numFmtId="0" fontId="13" fillId="2" borderId="24" xfId="0" applyFont="1" applyFill="1" applyBorder="1" applyAlignment="1">
      <alignment horizontal="center"/>
    </xf>
    <xf numFmtId="0" fontId="13" fillId="2" borderId="8" xfId="0" applyFont="1" applyFill="1" applyBorder="1"/>
    <xf numFmtId="0" fontId="13" fillId="2" borderId="8" xfId="0" applyFont="1" applyFill="1" applyBorder="1" applyAlignment="1" applyProtection="1">
      <alignment horizontal="center"/>
      <protection locked="0"/>
    </xf>
    <xf numFmtId="166" fontId="13" fillId="6" borderId="9" xfId="0" applyNumberFormat="1" applyFont="1" applyFill="1" applyBorder="1"/>
    <xf numFmtId="2" fontId="14" fillId="11" borderId="24" xfId="0" applyNumberFormat="1" applyFont="1" applyFill="1" applyBorder="1"/>
    <xf numFmtId="0" fontId="13" fillId="6" borderId="1" xfId="0" applyFont="1" applyFill="1" applyBorder="1"/>
    <xf numFmtId="2" fontId="14" fillId="2" borderId="28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3" borderId="13" xfId="0" applyFont="1" applyFill="1" applyBorder="1" applyAlignment="1">
      <alignment horizontal="centerContinuous"/>
    </xf>
    <xf numFmtId="0" fontId="17" fillId="3" borderId="14" xfId="0" applyFont="1" applyFill="1" applyBorder="1" applyAlignment="1">
      <alignment horizontal="centerContinuous"/>
    </xf>
    <xf numFmtId="164" fontId="17" fillId="3" borderId="15" xfId="0" applyNumberFormat="1" applyFont="1" applyFill="1" applyBorder="1" applyAlignment="1">
      <alignment horizontal="centerContinuous"/>
    </xf>
    <xf numFmtId="0" fontId="17" fillId="3" borderId="21" xfId="0" applyFont="1" applyFill="1" applyBorder="1" applyAlignment="1">
      <alignment horizontal="centerContinuous"/>
    </xf>
    <xf numFmtId="0" fontId="17" fillId="3" borderId="19" xfId="0" applyFont="1" applyFill="1" applyBorder="1" applyAlignment="1">
      <alignment horizontal="centerContinuous"/>
    </xf>
    <xf numFmtId="164" fontId="17" fillId="3" borderId="20" xfId="0" applyNumberFormat="1" applyFont="1" applyFill="1" applyBorder="1" applyAlignment="1">
      <alignment horizontal="centerContinuous"/>
    </xf>
    <xf numFmtId="0" fontId="10" fillId="2" borderId="13" xfId="0" applyFont="1" applyFill="1" applyBorder="1" applyAlignment="1">
      <alignment horizontal="centerContinuous"/>
    </xf>
    <xf numFmtId="0" fontId="10" fillId="2" borderId="14" xfId="0" applyFont="1" applyFill="1" applyBorder="1" applyAlignment="1">
      <alignment horizontal="centerContinuous"/>
    </xf>
    <xf numFmtId="0" fontId="10" fillId="2" borderId="15" xfId="0" applyFont="1" applyFill="1" applyBorder="1" applyAlignment="1">
      <alignment horizontal="centerContinuous"/>
    </xf>
    <xf numFmtId="0" fontId="10" fillId="2" borderId="21" xfId="0" applyFont="1" applyFill="1" applyBorder="1" applyAlignment="1">
      <alignment horizontal="centerContinuous"/>
    </xf>
    <xf numFmtId="0" fontId="10" fillId="2" borderId="19" xfId="0" applyFont="1" applyFill="1" applyBorder="1" applyAlignment="1">
      <alignment horizontal="centerContinuous"/>
    </xf>
    <xf numFmtId="0" fontId="10" fillId="2" borderId="20" xfId="0" applyFont="1" applyFill="1" applyBorder="1" applyAlignment="1">
      <alignment horizontal="centerContinuous"/>
    </xf>
    <xf numFmtId="0" fontId="0" fillId="0" borderId="58" xfId="0" applyBorder="1"/>
    <xf numFmtId="0" fontId="0" fillId="0" borderId="49" xfId="0" applyBorder="1"/>
    <xf numFmtId="0" fontId="0" fillId="0" borderId="55" xfId="0" applyBorder="1"/>
    <xf numFmtId="0" fontId="0" fillId="0" borderId="24" xfId="0" applyBorder="1"/>
    <xf numFmtId="0" fontId="0" fillId="0" borderId="1" xfId="0" applyBorder="1"/>
    <xf numFmtId="0" fontId="0" fillId="0" borderId="9" xfId="0" applyBorder="1"/>
    <xf numFmtId="0" fontId="0" fillId="0" borderId="44" xfId="0" applyBorder="1"/>
    <xf numFmtId="0" fontId="0" fillId="0" borderId="11" xfId="0" applyBorder="1"/>
    <xf numFmtId="0" fontId="0" fillId="0" borderId="12" xfId="0" applyBorder="1"/>
    <xf numFmtId="0" fontId="8" fillId="15" borderId="16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4" fillId="0" borderId="36" xfId="0" applyFont="1" applyBorder="1" applyAlignment="1" applyProtection="1">
      <alignment horizontal="left"/>
      <protection locked="0"/>
    </xf>
    <xf numFmtId="0" fontId="0" fillId="0" borderId="28" xfId="0" applyBorder="1"/>
    <xf numFmtId="0" fontId="14" fillId="0" borderId="53" xfId="0" applyFont="1" applyBorder="1" applyAlignment="1" applyProtection="1">
      <alignment horizontal="left"/>
      <protection locked="0"/>
    </xf>
    <xf numFmtId="0" fontId="0" fillId="0" borderId="54" xfId="0" applyBorder="1"/>
    <xf numFmtId="0" fontId="36" fillId="0" borderId="33" xfId="0" applyFont="1" applyBorder="1"/>
    <xf numFmtId="0" fontId="36" fillId="0" borderId="35" xfId="0" applyFont="1" applyBorder="1"/>
    <xf numFmtId="0" fontId="36" fillId="0" borderId="38" xfId="0" applyFont="1" applyBorder="1"/>
    <xf numFmtId="0" fontId="36" fillId="0" borderId="39" xfId="0" applyFont="1" applyBorder="1"/>
    <xf numFmtId="0" fontId="36" fillId="0" borderId="43" xfId="0" applyFont="1" applyBorder="1"/>
    <xf numFmtId="0" fontId="36" fillId="0" borderId="30" xfId="0" applyFont="1" applyBorder="1"/>
    <xf numFmtId="0" fontId="0" fillId="0" borderId="61" xfId="0" applyBorder="1" applyAlignment="1">
      <alignment horizontal="left"/>
    </xf>
    <xf numFmtId="0" fontId="0" fillId="0" borderId="65" xfId="0" applyBorder="1"/>
    <xf numFmtId="0" fontId="14" fillId="0" borderId="50" xfId="0" applyFont="1" applyBorder="1" applyAlignment="1" applyProtection="1">
      <alignment horizontal="left"/>
      <protection locked="0"/>
    </xf>
    <xf numFmtId="0" fontId="0" fillId="0" borderId="39" xfId="0" applyBorder="1" applyAlignment="1">
      <alignment horizontal="left"/>
    </xf>
    <xf numFmtId="0" fontId="0" fillId="0" borderId="43" xfId="0" applyBorder="1"/>
    <xf numFmtId="0" fontId="14" fillId="0" borderId="63" xfId="0" applyFont="1" applyBorder="1" applyAlignment="1" applyProtection="1">
      <alignment horizontal="left"/>
      <protection locked="0"/>
    </xf>
    <xf numFmtId="0" fontId="12" fillId="16" borderId="16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1" xfId="0" applyBorder="1"/>
    <xf numFmtId="0" fontId="0" fillId="0" borderId="62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5D9F1"/>
      <color rgb="FFE1FDD3"/>
      <color rgb="FFFFFF00"/>
      <color rgb="FFDDEBF7"/>
      <color rgb="FFDDE1F7"/>
      <color rgb="FFE2EFDA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opLeftCell="A16" workbookViewId="0">
      <selection activeCell="A2" sqref="A2"/>
    </sheetView>
  </sheetViews>
  <sheetFormatPr defaultRowHeight="15"/>
  <cols>
    <col min="1" max="1" width="10.28515625" customWidth="1"/>
    <col min="2" max="2" width="21.5703125" customWidth="1"/>
    <col min="3" max="3" width="17.42578125" customWidth="1"/>
    <col min="4" max="4" width="24.140625" customWidth="1"/>
    <col min="5" max="5" width="15.42578125" customWidth="1"/>
    <col min="6" max="6" width="15.85546875" customWidth="1"/>
    <col min="8" max="8" width="17.28515625" customWidth="1"/>
    <col min="9" max="9" width="17" customWidth="1"/>
    <col min="11" max="11" width="13.7109375" customWidth="1"/>
  </cols>
  <sheetData>
    <row r="1" spans="1:14" ht="20.25">
      <c r="A1" s="656" t="s">
        <v>292</v>
      </c>
      <c r="B1" s="657"/>
      <c r="C1" s="657"/>
      <c r="D1" s="657"/>
      <c r="E1" s="657"/>
      <c r="F1" s="658"/>
    </row>
    <row r="2" spans="1:14" ht="21" thickBot="1">
      <c r="A2" s="659">
        <v>2021</v>
      </c>
      <c r="B2" s="660"/>
      <c r="C2" s="660"/>
      <c r="D2" s="660"/>
      <c r="E2" s="660"/>
      <c r="F2" s="661"/>
    </row>
    <row r="3" spans="1:14" ht="15.75" thickBot="1">
      <c r="A3" s="4"/>
      <c r="B3" s="5"/>
      <c r="C3" s="5"/>
      <c r="D3" s="5"/>
      <c r="E3" s="5"/>
      <c r="F3" s="6"/>
    </row>
    <row r="4" spans="1:14" ht="16.5" thickBot="1">
      <c r="A4" s="40" t="s">
        <v>25</v>
      </c>
      <c r="B4" s="41"/>
      <c r="C4" s="41"/>
      <c r="D4" s="41"/>
      <c r="E4" s="41"/>
      <c r="F4" s="42"/>
    </row>
    <row r="5" spans="1:14" ht="32.25" thickBot="1">
      <c r="A5" s="43" t="s">
        <v>24</v>
      </c>
      <c r="B5" s="44" t="s">
        <v>23</v>
      </c>
      <c r="C5" s="45" t="s">
        <v>26</v>
      </c>
      <c r="D5" s="44"/>
      <c r="E5" s="44"/>
      <c r="F5" s="46" t="s">
        <v>27</v>
      </c>
    </row>
    <row r="6" spans="1:14" ht="15.75">
      <c r="A6" s="47">
        <v>1</v>
      </c>
      <c r="B6" s="21" t="s">
        <v>57</v>
      </c>
      <c r="C6" s="21" t="s">
        <v>30</v>
      </c>
      <c r="D6" s="21"/>
      <c r="E6" s="21"/>
      <c r="F6" s="48">
        <v>199</v>
      </c>
    </row>
    <row r="7" spans="1:14" ht="15.75">
      <c r="A7" s="49">
        <v>2</v>
      </c>
      <c r="B7" s="23" t="s">
        <v>2</v>
      </c>
      <c r="C7" s="12" t="s">
        <v>30</v>
      </c>
      <c r="D7" s="50"/>
      <c r="E7" s="12"/>
      <c r="F7" s="51">
        <v>198.63013698630135</v>
      </c>
    </row>
    <row r="8" spans="1:14" ht="15.75">
      <c r="A8" s="49">
        <v>3</v>
      </c>
      <c r="B8" s="52" t="s">
        <v>79</v>
      </c>
      <c r="C8" s="53" t="s">
        <v>37</v>
      </c>
      <c r="D8" s="22"/>
      <c r="E8" s="53"/>
      <c r="F8" s="51">
        <v>197.5</v>
      </c>
    </row>
    <row r="9" spans="1:14" ht="15.75">
      <c r="A9" s="54"/>
      <c r="B9" s="55"/>
      <c r="C9" s="56"/>
      <c r="D9" s="35"/>
      <c r="E9" s="56"/>
      <c r="F9" s="57"/>
    </row>
    <row r="10" spans="1:14" ht="16.5" thickBot="1">
      <c r="A10" s="58"/>
      <c r="B10" s="34"/>
      <c r="C10" s="34"/>
      <c r="D10" s="34"/>
      <c r="E10" s="34"/>
      <c r="F10" s="57"/>
    </row>
    <row r="11" spans="1:14" ht="16.5" thickBot="1">
      <c r="A11" s="40" t="s">
        <v>20</v>
      </c>
      <c r="B11" s="41"/>
      <c r="C11" s="41"/>
      <c r="D11" s="41"/>
      <c r="E11" s="41"/>
      <c r="F11" s="59"/>
      <c r="H11" s="27"/>
      <c r="I11" s="27"/>
      <c r="J11" s="27"/>
      <c r="K11" s="27"/>
      <c r="L11" s="27"/>
      <c r="M11" s="27"/>
      <c r="N11" s="27"/>
    </row>
    <row r="12" spans="1:14" ht="32.25" thickBot="1">
      <c r="A12" s="43" t="s">
        <v>24</v>
      </c>
      <c r="B12" s="44" t="s">
        <v>23</v>
      </c>
      <c r="C12" s="45" t="s">
        <v>26</v>
      </c>
      <c r="D12" s="44" t="s">
        <v>23</v>
      </c>
      <c r="E12" s="44" t="s">
        <v>28</v>
      </c>
      <c r="F12" s="46" t="s">
        <v>27</v>
      </c>
      <c r="H12" s="33"/>
      <c r="I12" s="36"/>
      <c r="J12" s="37"/>
      <c r="K12" s="38"/>
      <c r="L12" s="39"/>
      <c r="M12" s="27"/>
      <c r="N12" s="27"/>
    </row>
    <row r="13" spans="1:14" ht="15.75">
      <c r="A13" s="60">
        <v>1</v>
      </c>
      <c r="B13" s="67" t="s">
        <v>7</v>
      </c>
      <c r="C13" s="132" t="s">
        <v>38</v>
      </c>
      <c r="D13" s="68" t="s">
        <v>39</v>
      </c>
      <c r="E13" s="132" t="s">
        <v>38</v>
      </c>
      <c r="F13" s="48">
        <v>194.52054794520546</v>
      </c>
      <c r="H13" s="34"/>
      <c r="I13" s="35"/>
      <c r="J13" s="37"/>
      <c r="K13" s="38"/>
      <c r="L13" s="39"/>
      <c r="M13" s="27"/>
      <c r="N13" s="27"/>
    </row>
    <row r="14" spans="1:14" ht="15.75">
      <c r="A14" s="49">
        <v>2</v>
      </c>
      <c r="B14" s="65" t="s">
        <v>5</v>
      </c>
      <c r="C14" s="133" t="s">
        <v>46</v>
      </c>
      <c r="D14" s="66" t="s">
        <v>6</v>
      </c>
      <c r="E14" s="133" t="s">
        <v>45</v>
      </c>
      <c r="F14" s="51">
        <v>192.76027397260276</v>
      </c>
      <c r="H14" s="69"/>
      <c r="I14" s="35"/>
      <c r="J14" s="33"/>
      <c r="K14" s="38"/>
      <c r="L14" s="39"/>
      <c r="M14" s="27"/>
      <c r="N14" s="27"/>
    </row>
    <row r="15" spans="1:14" ht="15.75">
      <c r="A15" s="49">
        <v>3</v>
      </c>
      <c r="B15" s="64" t="s">
        <v>154</v>
      </c>
      <c r="C15" s="133" t="s">
        <v>33</v>
      </c>
      <c r="D15" s="74" t="s">
        <v>77</v>
      </c>
      <c r="E15" s="133" t="s">
        <v>33</v>
      </c>
      <c r="F15" s="51">
        <v>190.8302752293578</v>
      </c>
      <c r="H15" s="34"/>
      <c r="I15" s="35"/>
      <c r="J15" s="37"/>
      <c r="K15" s="38"/>
      <c r="L15" s="39"/>
      <c r="M15" s="27"/>
      <c r="N15" s="27"/>
    </row>
    <row r="16" spans="1:14" ht="15.75">
      <c r="A16" s="54"/>
      <c r="B16" s="34"/>
      <c r="C16" s="34"/>
      <c r="D16" s="34"/>
      <c r="E16" s="34"/>
      <c r="F16" s="57"/>
      <c r="H16" s="33"/>
      <c r="I16" s="36"/>
      <c r="J16" s="37"/>
      <c r="K16" s="38"/>
      <c r="L16" s="39"/>
      <c r="M16" s="27"/>
      <c r="N16" s="27"/>
    </row>
    <row r="17" spans="1:14" ht="16.5" thickBot="1">
      <c r="A17" s="58"/>
      <c r="B17" s="34"/>
      <c r="C17" s="34"/>
      <c r="D17" s="34"/>
      <c r="E17" s="34"/>
      <c r="F17" s="57"/>
      <c r="H17" s="33"/>
      <c r="I17" s="36"/>
      <c r="J17" s="33"/>
      <c r="K17" s="38"/>
      <c r="L17" s="39"/>
      <c r="M17" s="27"/>
      <c r="N17" s="27"/>
    </row>
    <row r="18" spans="1:14" ht="16.5" thickBot="1">
      <c r="A18" s="40" t="s">
        <v>21</v>
      </c>
      <c r="B18" s="41"/>
      <c r="C18" s="41"/>
      <c r="D18" s="41"/>
      <c r="E18" s="41"/>
      <c r="F18" s="59"/>
      <c r="H18" s="27"/>
      <c r="I18" s="27"/>
      <c r="J18" s="27"/>
      <c r="K18" s="27"/>
      <c r="L18" s="27"/>
      <c r="M18" s="27"/>
      <c r="N18" s="27"/>
    </row>
    <row r="19" spans="1:14" ht="32.25" thickBot="1">
      <c r="A19" s="43" t="s">
        <v>24</v>
      </c>
      <c r="B19" s="44" t="s">
        <v>23</v>
      </c>
      <c r="C19" s="45" t="s">
        <v>26</v>
      </c>
      <c r="D19" s="44" t="s">
        <v>23</v>
      </c>
      <c r="E19" s="44" t="s">
        <v>28</v>
      </c>
      <c r="F19" s="46" t="s">
        <v>27</v>
      </c>
      <c r="H19" s="27"/>
      <c r="I19" s="27"/>
      <c r="J19" s="27"/>
      <c r="K19" s="27"/>
      <c r="L19" s="27"/>
      <c r="M19" s="27"/>
      <c r="N19" s="27"/>
    </row>
    <row r="20" spans="1:14" ht="15.75">
      <c r="A20" s="60">
        <v>1</v>
      </c>
      <c r="B20" s="76" t="s">
        <v>88</v>
      </c>
      <c r="C20" s="77" t="s">
        <v>89</v>
      </c>
      <c r="D20" s="76" t="s">
        <v>124</v>
      </c>
      <c r="E20" s="78" t="s">
        <v>89</v>
      </c>
      <c r="F20" s="79">
        <v>146.54109589041096</v>
      </c>
    </row>
    <row r="21" spans="1:14" ht="15.75">
      <c r="A21" s="49">
        <v>2</v>
      </c>
      <c r="B21" s="52" t="s">
        <v>119</v>
      </c>
      <c r="C21" s="53" t="s">
        <v>50</v>
      </c>
      <c r="D21" s="52" t="s">
        <v>74</v>
      </c>
      <c r="E21" s="53" t="s">
        <v>50</v>
      </c>
      <c r="F21" s="51">
        <v>137.75292195551089</v>
      </c>
    </row>
    <row r="22" spans="1:14" ht="16.5" thickBot="1">
      <c r="A22" s="62">
        <v>3</v>
      </c>
      <c r="B22" s="16" t="s">
        <v>84</v>
      </c>
      <c r="C22" s="16" t="s">
        <v>45</v>
      </c>
      <c r="D22" s="16" t="s">
        <v>85</v>
      </c>
      <c r="E22" s="16" t="s">
        <v>45</v>
      </c>
      <c r="F22" s="80">
        <v>132.60022621591051</v>
      </c>
    </row>
    <row r="23" spans="1:14" ht="15.75">
      <c r="A23" s="54"/>
      <c r="B23" s="34"/>
      <c r="C23" s="34"/>
      <c r="D23" s="34"/>
      <c r="E23" s="34"/>
      <c r="F23" s="57"/>
    </row>
    <row r="24" spans="1:14" ht="16.5" thickBot="1">
      <c r="A24" s="58"/>
      <c r="B24" s="34"/>
      <c r="C24" s="34"/>
      <c r="D24" s="34"/>
      <c r="E24" s="34"/>
      <c r="F24" s="57"/>
    </row>
    <row r="25" spans="1:14" ht="16.5" thickBot="1">
      <c r="A25" s="40" t="s">
        <v>22</v>
      </c>
      <c r="B25" s="41"/>
      <c r="C25" s="41"/>
      <c r="D25" s="41"/>
      <c r="E25" s="41"/>
      <c r="F25" s="59"/>
    </row>
    <row r="26" spans="1:14" ht="32.25" thickBot="1">
      <c r="A26" s="43" t="s">
        <v>24</v>
      </c>
      <c r="B26" s="44" t="s">
        <v>23</v>
      </c>
      <c r="C26" s="45" t="s">
        <v>26</v>
      </c>
      <c r="D26" s="44" t="s">
        <v>23</v>
      </c>
      <c r="E26" s="44" t="s">
        <v>28</v>
      </c>
      <c r="F26" s="46" t="s">
        <v>27</v>
      </c>
    </row>
    <row r="27" spans="1:14" ht="15.75">
      <c r="A27" s="47">
        <v>1</v>
      </c>
      <c r="B27" s="21" t="s">
        <v>5</v>
      </c>
      <c r="C27" s="21" t="s">
        <v>46</v>
      </c>
      <c r="D27" s="21" t="s">
        <v>6</v>
      </c>
      <c r="E27" s="21" t="s">
        <v>45</v>
      </c>
      <c r="F27" s="61">
        <v>192.76027397260276</v>
      </c>
    </row>
    <row r="28" spans="1:14" ht="15.75">
      <c r="A28" s="49">
        <v>2</v>
      </c>
      <c r="B28" s="15" t="s">
        <v>125</v>
      </c>
      <c r="C28" s="15" t="s">
        <v>35</v>
      </c>
      <c r="D28" s="15" t="s">
        <v>34</v>
      </c>
      <c r="E28" s="15" t="s">
        <v>35</v>
      </c>
      <c r="F28" s="51">
        <v>136.16438356164383</v>
      </c>
    </row>
    <row r="29" spans="1:14" ht="16.5" thickBot="1">
      <c r="A29" s="62">
        <v>3</v>
      </c>
      <c r="B29" s="16"/>
      <c r="C29" s="16"/>
      <c r="D29" s="16"/>
      <c r="E29" s="16"/>
      <c r="F29" s="63"/>
    </row>
    <row r="31" spans="1:14" ht="15.75" thickBot="1"/>
    <row r="32" spans="1:14" ht="15.75">
      <c r="A32" s="650" t="s">
        <v>290</v>
      </c>
      <c r="B32" s="651"/>
      <c r="C32" s="651"/>
      <c r="D32" s="651"/>
      <c r="E32" s="651"/>
      <c r="F32" s="652"/>
    </row>
    <row r="33" spans="1:6" ht="16.5" thickBot="1">
      <c r="A33" s="653" t="s">
        <v>291</v>
      </c>
      <c r="B33" s="654"/>
      <c r="C33" s="654"/>
      <c r="D33" s="654"/>
      <c r="E33" s="654"/>
      <c r="F33" s="655"/>
    </row>
    <row r="34" spans="1:6" ht="32.25" thickBot="1">
      <c r="A34" s="43" t="s">
        <v>24</v>
      </c>
      <c r="B34" s="44" t="s">
        <v>23</v>
      </c>
      <c r="C34" s="45" t="s">
        <v>26</v>
      </c>
      <c r="D34" s="44" t="s">
        <v>23</v>
      </c>
      <c r="E34" s="44" t="s">
        <v>28</v>
      </c>
      <c r="F34" s="46" t="s">
        <v>27</v>
      </c>
    </row>
    <row r="35" spans="1:6" ht="15.75">
      <c r="A35" s="47">
        <v>1</v>
      </c>
      <c r="B35" s="649" t="s">
        <v>2</v>
      </c>
      <c r="C35" s="649" t="s">
        <v>30</v>
      </c>
      <c r="D35" s="21"/>
      <c r="E35" s="21"/>
      <c r="F35" s="61">
        <v>288.63013698630135</v>
      </c>
    </row>
  </sheetData>
  <printOptions horizontalCentered="1" verticalCentered="1"/>
  <pageMargins left="0.2" right="0.2" top="0.75" bottom="0.75" header="0" footer="0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23"/>
  <sheetViews>
    <sheetView tabSelected="1" workbookViewId="0">
      <selection activeCell="AG3" sqref="AG3"/>
    </sheetView>
  </sheetViews>
  <sheetFormatPr defaultRowHeight="15"/>
  <cols>
    <col min="1" max="1" width="21.5703125" customWidth="1"/>
    <col min="2" max="2" width="19.7109375" style="284" customWidth="1"/>
    <col min="3" max="3" width="9.140625" style="284" customWidth="1"/>
    <col min="4" max="6" width="9.140625" customWidth="1"/>
    <col min="7" max="7" width="9.140625" style="284" customWidth="1"/>
    <col min="8" max="8" width="13" customWidth="1"/>
    <col min="9" max="9" width="9.140625" style="284" customWidth="1"/>
    <col min="10" max="12" width="8.85546875" customWidth="1"/>
    <col min="13" max="13" width="8.85546875" style="284" customWidth="1"/>
    <col min="14" max="14" width="13.5703125" style="328" customWidth="1"/>
    <col min="15" max="18" width="8.85546875" customWidth="1"/>
    <col min="19" max="19" width="8.85546875" style="284" customWidth="1"/>
    <col min="20" max="20" width="14.7109375" customWidth="1"/>
    <col min="21" max="21" width="12.28515625" customWidth="1"/>
    <col min="22" max="22" width="13.7109375" customWidth="1"/>
    <col min="23" max="23" width="14" customWidth="1"/>
    <col min="24" max="24" width="14.5703125" customWidth="1"/>
    <col min="25" max="25" width="9.140625" customWidth="1"/>
    <col min="26" max="26" width="12" customWidth="1"/>
    <col min="28" max="28" width="8.85546875" hidden="1" customWidth="1"/>
    <col min="29" max="29" width="15.42578125" customWidth="1"/>
    <col min="31" max="31" width="9.28515625" customWidth="1"/>
    <col min="32" max="33" width="9.140625" customWidth="1"/>
    <col min="257" max="257" width="21.5703125" customWidth="1"/>
    <col min="258" max="258" width="19.7109375" customWidth="1"/>
    <col min="259" max="263" width="9.140625" customWidth="1"/>
    <col min="264" max="264" width="13" customWidth="1"/>
    <col min="265" max="265" width="9.140625" customWidth="1"/>
    <col min="270" max="270" width="13.5703125" customWidth="1"/>
    <col min="276" max="276" width="14.7109375" customWidth="1"/>
    <col min="277" max="277" width="12.28515625" customWidth="1"/>
    <col min="278" max="278" width="13.7109375" customWidth="1"/>
    <col min="279" max="279" width="14" customWidth="1"/>
    <col min="280" max="280" width="14.5703125" customWidth="1"/>
    <col min="281" max="281" width="9.140625" customWidth="1"/>
    <col min="282" max="282" width="12" customWidth="1"/>
    <col min="284" max="284" width="0" hidden="1" customWidth="1"/>
    <col min="285" max="285" width="15.42578125" customWidth="1"/>
    <col min="287" max="287" width="9.28515625" customWidth="1"/>
    <col min="288" max="289" width="9.140625" customWidth="1"/>
    <col min="513" max="513" width="21.5703125" customWidth="1"/>
    <col min="514" max="514" width="19.7109375" customWidth="1"/>
    <col min="515" max="519" width="9.140625" customWidth="1"/>
    <col min="520" max="520" width="13" customWidth="1"/>
    <col min="521" max="521" width="9.140625" customWidth="1"/>
    <col min="526" max="526" width="13.5703125" customWidth="1"/>
    <col min="532" max="532" width="14.7109375" customWidth="1"/>
    <col min="533" max="533" width="12.28515625" customWidth="1"/>
    <col min="534" max="534" width="13.7109375" customWidth="1"/>
    <col min="535" max="535" width="14" customWidth="1"/>
    <col min="536" max="536" width="14.5703125" customWidth="1"/>
    <col min="537" max="537" width="9.140625" customWidth="1"/>
    <col min="538" max="538" width="12" customWidth="1"/>
    <col min="540" max="540" width="0" hidden="1" customWidth="1"/>
    <col min="541" max="541" width="15.42578125" customWidth="1"/>
    <col min="543" max="543" width="9.28515625" customWidth="1"/>
    <col min="544" max="545" width="9.140625" customWidth="1"/>
    <col min="769" max="769" width="21.5703125" customWidth="1"/>
    <col min="770" max="770" width="19.7109375" customWidth="1"/>
    <col min="771" max="775" width="9.140625" customWidth="1"/>
    <col min="776" max="776" width="13" customWidth="1"/>
    <col min="777" max="777" width="9.140625" customWidth="1"/>
    <col min="782" max="782" width="13.5703125" customWidth="1"/>
    <col min="788" max="788" width="14.7109375" customWidth="1"/>
    <col min="789" max="789" width="12.28515625" customWidth="1"/>
    <col min="790" max="790" width="13.7109375" customWidth="1"/>
    <col min="791" max="791" width="14" customWidth="1"/>
    <col min="792" max="792" width="14.5703125" customWidth="1"/>
    <col min="793" max="793" width="9.140625" customWidth="1"/>
    <col min="794" max="794" width="12" customWidth="1"/>
    <col min="796" max="796" width="0" hidden="1" customWidth="1"/>
    <col min="797" max="797" width="15.42578125" customWidth="1"/>
    <col min="799" max="799" width="9.28515625" customWidth="1"/>
    <col min="800" max="801" width="9.140625" customWidth="1"/>
    <col min="1025" max="1025" width="21.5703125" customWidth="1"/>
    <col min="1026" max="1026" width="19.7109375" customWidth="1"/>
    <col min="1027" max="1031" width="9.140625" customWidth="1"/>
    <col min="1032" max="1032" width="13" customWidth="1"/>
    <col min="1033" max="1033" width="9.140625" customWidth="1"/>
    <col min="1038" max="1038" width="13.5703125" customWidth="1"/>
    <col min="1044" max="1044" width="14.7109375" customWidth="1"/>
    <col min="1045" max="1045" width="12.28515625" customWidth="1"/>
    <col min="1046" max="1046" width="13.7109375" customWidth="1"/>
    <col min="1047" max="1047" width="14" customWidth="1"/>
    <col min="1048" max="1048" width="14.5703125" customWidth="1"/>
    <col min="1049" max="1049" width="9.140625" customWidth="1"/>
    <col min="1050" max="1050" width="12" customWidth="1"/>
    <col min="1052" max="1052" width="0" hidden="1" customWidth="1"/>
    <col min="1053" max="1053" width="15.42578125" customWidth="1"/>
    <col min="1055" max="1055" width="9.28515625" customWidth="1"/>
    <col min="1056" max="1057" width="9.140625" customWidth="1"/>
    <col min="1281" max="1281" width="21.5703125" customWidth="1"/>
    <col min="1282" max="1282" width="19.7109375" customWidth="1"/>
    <col min="1283" max="1287" width="9.140625" customWidth="1"/>
    <col min="1288" max="1288" width="13" customWidth="1"/>
    <col min="1289" max="1289" width="9.140625" customWidth="1"/>
    <col min="1294" max="1294" width="13.5703125" customWidth="1"/>
    <col min="1300" max="1300" width="14.7109375" customWidth="1"/>
    <col min="1301" max="1301" width="12.28515625" customWidth="1"/>
    <col min="1302" max="1302" width="13.7109375" customWidth="1"/>
    <col min="1303" max="1303" width="14" customWidth="1"/>
    <col min="1304" max="1304" width="14.5703125" customWidth="1"/>
    <col min="1305" max="1305" width="9.140625" customWidth="1"/>
    <col min="1306" max="1306" width="12" customWidth="1"/>
    <col min="1308" max="1308" width="0" hidden="1" customWidth="1"/>
    <col min="1309" max="1309" width="15.42578125" customWidth="1"/>
    <col min="1311" max="1311" width="9.28515625" customWidth="1"/>
    <col min="1312" max="1313" width="9.140625" customWidth="1"/>
    <col min="1537" max="1537" width="21.5703125" customWidth="1"/>
    <col min="1538" max="1538" width="19.7109375" customWidth="1"/>
    <col min="1539" max="1543" width="9.140625" customWidth="1"/>
    <col min="1544" max="1544" width="13" customWidth="1"/>
    <col min="1545" max="1545" width="9.140625" customWidth="1"/>
    <col min="1550" max="1550" width="13.5703125" customWidth="1"/>
    <col min="1556" max="1556" width="14.7109375" customWidth="1"/>
    <col min="1557" max="1557" width="12.28515625" customWidth="1"/>
    <col min="1558" max="1558" width="13.7109375" customWidth="1"/>
    <col min="1559" max="1559" width="14" customWidth="1"/>
    <col min="1560" max="1560" width="14.5703125" customWidth="1"/>
    <col min="1561" max="1561" width="9.140625" customWidth="1"/>
    <col min="1562" max="1562" width="12" customWidth="1"/>
    <col min="1564" max="1564" width="0" hidden="1" customWidth="1"/>
    <col min="1565" max="1565" width="15.42578125" customWidth="1"/>
    <col min="1567" max="1567" width="9.28515625" customWidth="1"/>
    <col min="1568" max="1569" width="9.140625" customWidth="1"/>
    <col min="1793" max="1793" width="21.5703125" customWidth="1"/>
    <col min="1794" max="1794" width="19.7109375" customWidth="1"/>
    <col min="1795" max="1799" width="9.140625" customWidth="1"/>
    <col min="1800" max="1800" width="13" customWidth="1"/>
    <col min="1801" max="1801" width="9.140625" customWidth="1"/>
    <col min="1806" max="1806" width="13.5703125" customWidth="1"/>
    <col min="1812" max="1812" width="14.7109375" customWidth="1"/>
    <col min="1813" max="1813" width="12.28515625" customWidth="1"/>
    <col min="1814" max="1814" width="13.7109375" customWidth="1"/>
    <col min="1815" max="1815" width="14" customWidth="1"/>
    <col min="1816" max="1816" width="14.5703125" customWidth="1"/>
    <col min="1817" max="1817" width="9.140625" customWidth="1"/>
    <col min="1818" max="1818" width="12" customWidth="1"/>
    <col min="1820" max="1820" width="0" hidden="1" customWidth="1"/>
    <col min="1821" max="1821" width="15.42578125" customWidth="1"/>
    <col min="1823" max="1823" width="9.28515625" customWidth="1"/>
    <col min="1824" max="1825" width="9.140625" customWidth="1"/>
    <col min="2049" max="2049" width="21.5703125" customWidth="1"/>
    <col min="2050" max="2050" width="19.7109375" customWidth="1"/>
    <col min="2051" max="2055" width="9.140625" customWidth="1"/>
    <col min="2056" max="2056" width="13" customWidth="1"/>
    <col min="2057" max="2057" width="9.140625" customWidth="1"/>
    <col min="2062" max="2062" width="13.5703125" customWidth="1"/>
    <col min="2068" max="2068" width="14.7109375" customWidth="1"/>
    <col min="2069" max="2069" width="12.28515625" customWidth="1"/>
    <col min="2070" max="2070" width="13.7109375" customWidth="1"/>
    <col min="2071" max="2071" width="14" customWidth="1"/>
    <col min="2072" max="2072" width="14.5703125" customWidth="1"/>
    <col min="2073" max="2073" width="9.140625" customWidth="1"/>
    <col min="2074" max="2074" width="12" customWidth="1"/>
    <col min="2076" max="2076" width="0" hidden="1" customWidth="1"/>
    <col min="2077" max="2077" width="15.42578125" customWidth="1"/>
    <col min="2079" max="2079" width="9.28515625" customWidth="1"/>
    <col min="2080" max="2081" width="9.140625" customWidth="1"/>
    <col min="2305" max="2305" width="21.5703125" customWidth="1"/>
    <col min="2306" max="2306" width="19.7109375" customWidth="1"/>
    <col min="2307" max="2311" width="9.140625" customWidth="1"/>
    <col min="2312" max="2312" width="13" customWidth="1"/>
    <col min="2313" max="2313" width="9.140625" customWidth="1"/>
    <col min="2318" max="2318" width="13.5703125" customWidth="1"/>
    <col min="2324" max="2324" width="14.7109375" customWidth="1"/>
    <col min="2325" max="2325" width="12.28515625" customWidth="1"/>
    <col min="2326" max="2326" width="13.7109375" customWidth="1"/>
    <col min="2327" max="2327" width="14" customWidth="1"/>
    <col min="2328" max="2328" width="14.5703125" customWidth="1"/>
    <col min="2329" max="2329" width="9.140625" customWidth="1"/>
    <col min="2330" max="2330" width="12" customWidth="1"/>
    <col min="2332" max="2332" width="0" hidden="1" customWidth="1"/>
    <col min="2333" max="2333" width="15.42578125" customWidth="1"/>
    <col min="2335" max="2335" width="9.28515625" customWidth="1"/>
    <col min="2336" max="2337" width="9.140625" customWidth="1"/>
    <col min="2561" max="2561" width="21.5703125" customWidth="1"/>
    <col min="2562" max="2562" width="19.7109375" customWidth="1"/>
    <col min="2563" max="2567" width="9.140625" customWidth="1"/>
    <col min="2568" max="2568" width="13" customWidth="1"/>
    <col min="2569" max="2569" width="9.140625" customWidth="1"/>
    <col min="2574" max="2574" width="13.5703125" customWidth="1"/>
    <col min="2580" max="2580" width="14.7109375" customWidth="1"/>
    <col min="2581" max="2581" width="12.28515625" customWidth="1"/>
    <col min="2582" max="2582" width="13.7109375" customWidth="1"/>
    <col min="2583" max="2583" width="14" customWidth="1"/>
    <col min="2584" max="2584" width="14.5703125" customWidth="1"/>
    <col min="2585" max="2585" width="9.140625" customWidth="1"/>
    <col min="2586" max="2586" width="12" customWidth="1"/>
    <col min="2588" max="2588" width="0" hidden="1" customWidth="1"/>
    <col min="2589" max="2589" width="15.42578125" customWidth="1"/>
    <col min="2591" max="2591" width="9.28515625" customWidth="1"/>
    <col min="2592" max="2593" width="9.140625" customWidth="1"/>
    <col min="2817" max="2817" width="21.5703125" customWidth="1"/>
    <col min="2818" max="2818" width="19.7109375" customWidth="1"/>
    <col min="2819" max="2823" width="9.140625" customWidth="1"/>
    <col min="2824" max="2824" width="13" customWidth="1"/>
    <col min="2825" max="2825" width="9.140625" customWidth="1"/>
    <col min="2830" max="2830" width="13.5703125" customWidth="1"/>
    <col min="2836" max="2836" width="14.7109375" customWidth="1"/>
    <col min="2837" max="2837" width="12.28515625" customWidth="1"/>
    <col min="2838" max="2838" width="13.7109375" customWidth="1"/>
    <col min="2839" max="2839" width="14" customWidth="1"/>
    <col min="2840" max="2840" width="14.5703125" customWidth="1"/>
    <col min="2841" max="2841" width="9.140625" customWidth="1"/>
    <col min="2842" max="2842" width="12" customWidth="1"/>
    <col min="2844" max="2844" width="0" hidden="1" customWidth="1"/>
    <col min="2845" max="2845" width="15.42578125" customWidth="1"/>
    <col min="2847" max="2847" width="9.28515625" customWidth="1"/>
    <col min="2848" max="2849" width="9.140625" customWidth="1"/>
    <col min="3073" max="3073" width="21.5703125" customWidth="1"/>
    <col min="3074" max="3074" width="19.7109375" customWidth="1"/>
    <col min="3075" max="3079" width="9.140625" customWidth="1"/>
    <col min="3080" max="3080" width="13" customWidth="1"/>
    <col min="3081" max="3081" width="9.140625" customWidth="1"/>
    <col min="3086" max="3086" width="13.5703125" customWidth="1"/>
    <col min="3092" max="3092" width="14.7109375" customWidth="1"/>
    <col min="3093" max="3093" width="12.28515625" customWidth="1"/>
    <col min="3094" max="3094" width="13.7109375" customWidth="1"/>
    <col min="3095" max="3095" width="14" customWidth="1"/>
    <col min="3096" max="3096" width="14.5703125" customWidth="1"/>
    <col min="3097" max="3097" width="9.140625" customWidth="1"/>
    <col min="3098" max="3098" width="12" customWidth="1"/>
    <col min="3100" max="3100" width="0" hidden="1" customWidth="1"/>
    <col min="3101" max="3101" width="15.42578125" customWidth="1"/>
    <col min="3103" max="3103" width="9.28515625" customWidth="1"/>
    <col min="3104" max="3105" width="9.140625" customWidth="1"/>
    <col min="3329" max="3329" width="21.5703125" customWidth="1"/>
    <col min="3330" max="3330" width="19.7109375" customWidth="1"/>
    <col min="3331" max="3335" width="9.140625" customWidth="1"/>
    <col min="3336" max="3336" width="13" customWidth="1"/>
    <col min="3337" max="3337" width="9.140625" customWidth="1"/>
    <col min="3342" max="3342" width="13.5703125" customWidth="1"/>
    <col min="3348" max="3348" width="14.7109375" customWidth="1"/>
    <col min="3349" max="3349" width="12.28515625" customWidth="1"/>
    <col min="3350" max="3350" width="13.7109375" customWidth="1"/>
    <col min="3351" max="3351" width="14" customWidth="1"/>
    <col min="3352" max="3352" width="14.5703125" customWidth="1"/>
    <col min="3353" max="3353" width="9.140625" customWidth="1"/>
    <col min="3354" max="3354" width="12" customWidth="1"/>
    <col min="3356" max="3356" width="0" hidden="1" customWidth="1"/>
    <col min="3357" max="3357" width="15.42578125" customWidth="1"/>
    <col min="3359" max="3359" width="9.28515625" customWidth="1"/>
    <col min="3360" max="3361" width="9.140625" customWidth="1"/>
    <col min="3585" max="3585" width="21.5703125" customWidth="1"/>
    <col min="3586" max="3586" width="19.7109375" customWidth="1"/>
    <col min="3587" max="3591" width="9.140625" customWidth="1"/>
    <col min="3592" max="3592" width="13" customWidth="1"/>
    <col min="3593" max="3593" width="9.140625" customWidth="1"/>
    <col min="3598" max="3598" width="13.5703125" customWidth="1"/>
    <col min="3604" max="3604" width="14.7109375" customWidth="1"/>
    <col min="3605" max="3605" width="12.28515625" customWidth="1"/>
    <col min="3606" max="3606" width="13.7109375" customWidth="1"/>
    <col min="3607" max="3607" width="14" customWidth="1"/>
    <col min="3608" max="3608" width="14.5703125" customWidth="1"/>
    <col min="3609" max="3609" width="9.140625" customWidth="1"/>
    <col min="3610" max="3610" width="12" customWidth="1"/>
    <col min="3612" max="3612" width="0" hidden="1" customWidth="1"/>
    <col min="3613" max="3613" width="15.42578125" customWidth="1"/>
    <col min="3615" max="3615" width="9.28515625" customWidth="1"/>
    <col min="3616" max="3617" width="9.140625" customWidth="1"/>
    <col min="3841" max="3841" width="21.5703125" customWidth="1"/>
    <col min="3842" max="3842" width="19.7109375" customWidth="1"/>
    <col min="3843" max="3847" width="9.140625" customWidth="1"/>
    <col min="3848" max="3848" width="13" customWidth="1"/>
    <col min="3849" max="3849" width="9.140625" customWidth="1"/>
    <col min="3854" max="3854" width="13.5703125" customWidth="1"/>
    <col min="3860" max="3860" width="14.7109375" customWidth="1"/>
    <col min="3861" max="3861" width="12.28515625" customWidth="1"/>
    <col min="3862" max="3862" width="13.7109375" customWidth="1"/>
    <col min="3863" max="3863" width="14" customWidth="1"/>
    <col min="3864" max="3864" width="14.5703125" customWidth="1"/>
    <col min="3865" max="3865" width="9.140625" customWidth="1"/>
    <col min="3866" max="3866" width="12" customWidth="1"/>
    <col min="3868" max="3868" width="0" hidden="1" customWidth="1"/>
    <col min="3869" max="3869" width="15.42578125" customWidth="1"/>
    <col min="3871" max="3871" width="9.28515625" customWidth="1"/>
    <col min="3872" max="3873" width="9.140625" customWidth="1"/>
    <col min="4097" max="4097" width="21.5703125" customWidth="1"/>
    <col min="4098" max="4098" width="19.7109375" customWidth="1"/>
    <col min="4099" max="4103" width="9.140625" customWidth="1"/>
    <col min="4104" max="4104" width="13" customWidth="1"/>
    <col min="4105" max="4105" width="9.140625" customWidth="1"/>
    <col min="4110" max="4110" width="13.5703125" customWidth="1"/>
    <col min="4116" max="4116" width="14.7109375" customWidth="1"/>
    <col min="4117" max="4117" width="12.28515625" customWidth="1"/>
    <col min="4118" max="4118" width="13.7109375" customWidth="1"/>
    <col min="4119" max="4119" width="14" customWidth="1"/>
    <col min="4120" max="4120" width="14.5703125" customWidth="1"/>
    <col min="4121" max="4121" width="9.140625" customWidth="1"/>
    <col min="4122" max="4122" width="12" customWidth="1"/>
    <col min="4124" max="4124" width="0" hidden="1" customWidth="1"/>
    <col min="4125" max="4125" width="15.42578125" customWidth="1"/>
    <col min="4127" max="4127" width="9.28515625" customWidth="1"/>
    <col min="4128" max="4129" width="9.140625" customWidth="1"/>
    <col min="4353" max="4353" width="21.5703125" customWidth="1"/>
    <col min="4354" max="4354" width="19.7109375" customWidth="1"/>
    <col min="4355" max="4359" width="9.140625" customWidth="1"/>
    <col min="4360" max="4360" width="13" customWidth="1"/>
    <col min="4361" max="4361" width="9.140625" customWidth="1"/>
    <col min="4366" max="4366" width="13.5703125" customWidth="1"/>
    <col min="4372" max="4372" width="14.7109375" customWidth="1"/>
    <col min="4373" max="4373" width="12.28515625" customWidth="1"/>
    <col min="4374" max="4374" width="13.7109375" customWidth="1"/>
    <col min="4375" max="4375" width="14" customWidth="1"/>
    <col min="4376" max="4376" width="14.5703125" customWidth="1"/>
    <col min="4377" max="4377" width="9.140625" customWidth="1"/>
    <col min="4378" max="4378" width="12" customWidth="1"/>
    <col min="4380" max="4380" width="0" hidden="1" customWidth="1"/>
    <col min="4381" max="4381" width="15.42578125" customWidth="1"/>
    <col min="4383" max="4383" width="9.28515625" customWidth="1"/>
    <col min="4384" max="4385" width="9.140625" customWidth="1"/>
    <col min="4609" max="4609" width="21.5703125" customWidth="1"/>
    <col min="4610" max="4610" width="19.7109375" customWidth="1"/>
    <col min="4611" max="4615" width="9.140625" customWidth="1"/>
    <col min="4616" max="4616" width="13" customWidth="1"/>
    <col min="4617" max="4617" width="9.140625" customWidth="1"/>
    <col min="4622" max="4622" width="13.5703125" customWidth="1"/>
    <col min="4628" max="4628" width="14.7109375" customWidth="1"/>
    <col min="4629" max="4629" width="12.28515625" customWidth="1"/>
    <col min="4630" max="4630" width="13.7109375" customWidth="1"/>
    <col min="4631" max="4631" width="14" customWidth="1"/>
    <col min="4632" max="4632" width="14.5703125" customWidth="1"/>
    <col min="4633" max="4633" width="9.140625" customWidth="1"/>
    <col min="4634" max="4634" width="12" customWidth="1"/>
    <col min="4636" max="4636" width="0" hidden="1" customWidth="1"/>
    <col min="4637" max="4637" width="15.42578125" customWidth="1"/>
    <col min="4639" max="4639" width="9.28515625" customWidth="1"/>
    <col min="4640" max="4641" width="9.140625" customWidth="1"/>
    <col min="4865" max="4865" width="21.5703125" customWidth="1"/>
    <col min="4866" max="4866" width="19.7109375" customWidth="1"/>
    <col min="4867" max="4871" width="9.140625" customWidth="1"/>
    <col min="4872" max="4872" width="13" customWidth="1"/>
    <col min="4873" max="4873" width="9.140625" customWidth="1"/>
    <col min="4878" max="4878" width="13.5703125" customWidth="1"/>
    <col min="4884" max="4884" width="14.7109375" customWidth="1"/>
    <col min="4885" max="4885" width="12.28515625" customWidth="1"/>
    <col min="4886" max="4886" width="13.7109375" customWidth="1"/>
    <col min="4887" max="4887" width="14" customWidth="1"/>
    <col min="4888" max="4888" width="14.5703125" customWidth="1"/>
    <col min="4889" max="4889" width="9.140625" customWidth="1"/>
    <col min="4890" max="4890" width="12" customWidth="1"/>
    <col min="4892" max="4892" width="0" hidden="1" customWidth="1"/>
    <col min="4893" max="4893" width="15.42578125" customWidth="1"/>
    <col min="4895" max="4895" width="9.28515625" customWidth="1"/>
    <col min="4896" max="4897" width="9.140625" customWidth="1"/>
    <col min="5121" max="5121" width="21.5703125" customWidth="1"/>
    <col min="5122" max="5122" width="19.7109375" customWidth="1"/>
    <col min="5123" max="5127" width="9.140625" customWidth="1"/>
    <col min="5128" max="5128" width="13" customWidth="1"/>
    <col min="5129" max="5129" width="9.140625" customWidth="1"/>
    <col min="5134" max="5134" width="13.5703125" customWidth="1"/>
    <col min="5140" max="5140" width="14.7109375" customWidth="1"/>
    <col min="5141" max="5141" width="12.28515625" customWidth="1"/>
    <col min="5142" max="5142" width="13.7109375" customWidth="1"/>
    <col min="5143" max="5143" width="14" customWidth="1"/>
    <col min="5144" max="5144" width="14.5703125" customWidth="1"/>
    <col min="5145" max="5145" width="9.140625" customWidth="1"/>
    <col min="5146" max="5146" width="12" customWidth="1"/>
    <col min="5148" max="5148" width="0" hidden="1" customWidth="1"/>
    <col min="5149" max="5149" width="15.42578125" customWidth="1"/>
    <col min="5151" max="5151" width="9.28515625" customWidth="1"/>
    <col min="5152" max="5153" width="9.140625" customWidth="1"/>
    <col min="5377" max="5377" width="21.5703125" customWidth="1"/>
    <col min="5378" max="5378" width="19.7109375" customWidth="1"/>
    <col min="5379" max="5383" width="9.140625" customWidth="1"/>
    <col min="5384" max="5384" width="13" customWidth="1"/>
    <col min="5385" max="5385" width="9.140625" customWidth="1"/>
    <col min="5390" max="5390" width="13.5703125" customWidth="1"/>
    <col min="5396" max="5396" width="14.7109375" customWidth="1"/>
    <col min="5397" max="5397" width="12.28515625" customWidth="1"/>
    <col min="5398" max="5398" width="13.7109375" customWidth="1"/>
    <col min="5399" max="5399" width="14" customWidth="1"/>
    <col min="5400" max="5400" width="14.5703125" customWidth="1"/>
    <col min="5401" max="5401" width="9.140625" customWidth="1"/>
    <col min="5402" max="5402" width="12" customWidth="1"/>
    <col min="5404" max="5404" width="0" hidden="1" customWidth="1"/>
    <col min="5405" max="5405" width="15.42578125" customWidth="1"/>
    <col min="5407" max="5407" width="9.28515625" customWidth="1"/>
    <col min="5408" max="5409" width="9.140625" customWidth="1"/>
    <col min="5633" max="5633" width="21.5703125" customWidth="1"/>
    <col min="5634" max="5634" width="19.7109375" customWidth="1"/>
    <col min="5635" max="5639" width="9.140625" customWidth="1"/>
    <col min="5640" max="5640" width="13" customWidth="1"/>
    <col min="5641" max="5641" width="9.140625" customWidth="1"/>
    <col min="5646" max="5646" width="13.5703125" customWidth="1"/>
    <col min="5652" max="5652" width="14.7109375" customWidth="1"/>
    <col min="5653" max="5653" width="12.28515625" customWidth="1"/>
    <col min="5654" max="5654" width="13.7109375" customWidth="1"/>
    <col min="5655" max="5655" width="14" customWidth="1"/>
    <col min="5656" max="5656" width="14.5703125" customWidth="1"/>
    <col min="5657" max="5657" width="9.140625" customWidth="1"/>
    <col min="5658" max="5658" width="12" customWidth="1"/>
    <col min="5660" max="5660" width="0" hidden="1" customWidth="1"/>
    <col min="5661" max="5661" width="15.42578125" customWidth="1"/>
    <col min="5663" max="5663" width="9.28515625" customWidth="1"/>
    <col min="5664" max="5665" width="9.140625" customWidth="1"/>
    <col min="5889" max="5889" width="21.5703125" customWidth="1"/>
    <col min="5890" max="5890" width="19.7109375" customWidth="1"/>
    <col min="5891" max="5895" width="9.140625" customWidth="1"/>
    <col min="5896" max="5896" width="13" customWidth="1"/>
    <col min="5897" max="5897" width="9.140625" customWidth="1"/>
    <col min="5902" max="5902" width="13.5703125" customWidth="1"/>
    <col min="5908" max="5908" width="14.7109375" customWidth="1"/>
    <col min="5909" max="5909" width="12.28515625" customWidth="1"/>
    <col min="5910" max="5910" width="13.7109375" customWidth="1"/>
    <col min="5911" max="5911" width="14" customWidth="1"/>
    <col min="5912" max="5912" width="14.5703125" customWidth="1"/>
    <col min="5913" max="5913" width="9.140625" customWidth="1"/>
    <col min="5914" max="5914" width="12" customWidth="1"/>
    <col min="5916" max="5916" width="0" hidden="1" customWidth="1"/>
    <col min="5917" max="5917" width="15.42578125" customWidth="1"/>
    <col min="5919" max="5919" width="9.28515625" customWidth="1"/>
    <col min="5920" max="5921" width="9.140625" customWidth="1"/>
    <col min="6145" max="6145" width="21.5703125" customWidth="1"/>
    <col min="6146" max="6146" width="19.7109375" customWidth="1"/>
    <col min="6147" max="6151" width="9.140625" customWidth="1"/>
    <col min="6152" max="6152" width="13" customWidth="1"/>
    <col min="6153" max="6153" width="9.140625" customWidth="1"/>
    <col min="6158" max="6158" width="13.5703125" customWidth="1"/>
    <col min="6164" max="6164" width="14.7109375" customWidth="1"/>
    <col min="6165" max="6165" width="12.28515625" customWidth="1"/>
    <col min="6166" max="6166" width="13.7109375" customWidth="1"/>
    <col min="6167" max="6167" width="14" customWidth="1"/>
    <col min="6168" max="6168" width="14.5703125" customWidth="1"/>
    <col min="6169" max="6169" width="9.140625" customWidth="1"/>
    <col min="6170" max="6170" width="12" customWidth="1"/>
    <col min="6172" max="6172" width="0" hidden="1" customWidth="1"/>
    <col min="6173" max="6173" width="15.42578125" customWidth="1"/>
    <col min="6175" max="6175" width="9.28515625" customWidth="1"/>
    <col min="6176" max="6177" width="9.140625" customWidth="1"/>
    <col min="6401" max="6401" width="21.5703125" customWidth="1"/>
    <col min="6402" max="6402" width="19.7109375" customWidth="1"/>
    <col min="6403" max="6407" width="9.140625" customWidth="1"/>
    <col min="6408" max="6408" width="13" customWidth="1"/>
    <col min="6409" max="6409" width="9.140625" customWidth="1"/>
    <col min="6414" max="6414" width="13.5703125" customWidth="1"/>
    <col min="6420" max="6420" width="14.7109375" customWidth="1"/>
    <col min="6421" max="6421" width="12.28515625" customWidth="1"/>
    <col min="6422" max="6422" width="13.7109375" customWidth="1"/>
    <col min="6423" max="6423" width="14" customWidth="1"/>
    <col min="6424" max="6424" width="14.5703125" customWidth="1"/>
    <col min="6425" max="6425" width="9.140625" customWidth="1"/>
    <col min="6426" max="6426" width="12" customWidth="1"/>
    <col min="6428" max="6428" width="0" hidden="1" customWidth="1"/>
    <col min="6429" max="6429" width="15.42578125" customWidth="1"/>
    <col min="6431" max="6431" width="9.28515625" customWidth="1"/>
    <col min="6432" max="6433" width="9.140625" customWidth="1"/>
    <col min="6657" max="6657" width="21.5703125" customWidth="1"/>
    <col min="6658" max="6658" width="19.7109375" customWidth="1"/>
    <col min="6659" max="6663" width="9.140625" customWidth="1"/>
    <col min="6664" max="6664" width="13" customWidth="1"/>
    <col min="6665" max="6665" width="9.140625" customWidth="1"/>
    <col min="6670" max="6670" width="13.5703125" customWidth="1"/>
    <col min="6676" max="6676" width="14.7109375" customWidth="1"/>
    <col min="6677" max="6677" width="12.28515625" customWidth="1"/>
    <col min="6678" max="6678" width="13.7109375" customWidth="1"/>
    <col min="6679" max="6679" width="14" customWidth="1"/>
    <col min="6680" max="6680" width="14.5703125" customWidth="1"/>
    <col min="6681" max="6681" width="9.140625" customWidth="1"/>
    <col min="6682" max="6682" width="12" customWidth="1"/>
    <col min="6684" max="6684" width="0" hidden="1" customWidth="1"/>
    <col min="6685" max="6685" width="15.42578125" customWidth="1"/>
    <col min="6687" max="6687" width="9.28515625" customWidth="1"/>
    <col min="6688" max="6689" width="9.140625" customWidth="1"/>
    <col min="6913" max="6913" width="21.5703125" customWidth="1"/>
    <col min="6914" max="6914" width="19.7109375" customWidth="1"/>
    <col min="6915" max="6919" width="9.140625" customWidth="1"/>
    <col min="6920" max="6920" width="13" customWidth="1"/>
    <col min="6921" max="6921" width="9.140625" customWidth="1"/>
    <col min="6926" max="6926" width="13.5703125" customWidth="1"/>
    <col min="6932" max="6932" width="14.7109375" customWidth="1"/>
    <col min="6933" max="6933" width="12.28515625" customWidth="1"/>
    <col min="6934" max="6934" width="13.7109375" customWidth="1"/>
    <col min="6935" max="6935" width="14" customWidth="1"/>
    <col min="6936" max="6936" width="14.5703125" customWidth="1"/>
    <col min="6937" max="6937" width="9.140625" customWidth="1"/>
    <col min="6938" max="6938" width="12" customWidth="1"/>
    <col min="6940" max="6940" width="0" hidden="1" customWidth="1"/>
    <col min="6941" max="6941" width="15.42578125" customWidth="1"/>
    <col min="6943" max="6943" width="9.28515625" customWidth="1"/>
    <col min="6944" max="6945" width="9.140625" customWidth="1"/>
    <col min="7169" max="7169" width="21.5703125" customWidth="1"/>
    <col min="7170" max="7170" width="19.7109375" customWidth="1"/>
    <col min="7171" max="7175" width="9.140625" customWidth="1"/>
    <col min="7176" max="7176" width="13" customWidth="1"/>
    <col min="7177" max="7177" width="9.140625" customWidth="1"/>
    <col min="7182" max="7182" width="13.5703125" customWidth="1"/>
    <col min="7188" max="7188" width="14.7109375" customWidth="1"/>
    <col min="7189" max="7189" width="12.28515625" customWidth="1"/>
    <col min="7190" max="7190" width="13.7109375" customWidth="1"/>
    <col min="7191" max="7191" width="14" customWidth="1"/>
    <col min="7192" max="7192" width="14.5703125" customWidth="1"/>
    <col min="7193" max="7193" width="9.140625" customWidth="1"/>
    <col min="7194" max="7194" width="12" customWidth="1"/>
    <col min="7196" max="7196" width="0" hidden="1" customWidth="1"/>
    <col min="7197" max="7197" width="15.42578125" customWidth="1"/>
    <col min="7199" max="7199" width="9.28515625" customWidth="1"/>
    <col min="7200" max="7201" width="9.140625" customWidth="1"/>
    <col min="7425" max="7425" width="21.5703125" customWidth="1"/>
    <col min="7426" max="7426" width="19.7109375" customWidth="1"/>
    <col min="7427" max="7431" width="9.140625" customWidth="1"/>
    <col min="7432" max="7432" width="13" customWidth="1"/>
    <col min="7433" max="7433" width="9.140625" customWidth="1"/>
    <col min="7438" max="7438" width="13.5703125" customWidth="1"/>
    <col min="7444" max="7444" width="14.7109375" customWidth="1"/>
    <col min="7445" max="7445" width="12.28515625" customWidth="1"/>
    <col min="7446" max="7446" width="13.7109375" customWidth="1"/>
    <col min="7447" max="7447" width="14" customWidth="1"/>
    <col min="7448" max="7448" width="14.5703125" customWidth="1"/>
    <col min="7449" max="7449" width="9.140625" customWidth="1"/>
    <col min="7450" max="7450" width="12" customWidth="1"/>
    <col min="7452" max="7452" width="0" hidden="1" customWidth="1"/>
    <col min="7453" max="7453" width="15.42578125" customWidth="1"/>
    <col min="7455" max="7455" width="9.28515625" customWidth="1"/>
    <col min="7456" max="7457" width="9.140625" customWidth="1"/>
    <col min="7681" max="7681" width="21.5703125" customWidth="1"/>
    <col min="7682" max="7682" width="19.7109375" customWidth="1"/>
    <col min="7683" max="7687" width="9.140625" customWidth="1"/>
    <col min="7688" max="7688" width="13" customWidth="1"/>
    <col min="7689" max="7689" width="9.140625" customWidth="1"/>
    <col min="7694" max="7694" width="13.5703125" customWidth="1"/>
    <col min="7700" max="7700" width="14.7109375" customWidth="1"/>
    <col min="7701" max="7701" width="12.28515625" customWidth="1"/>
    <col min="7702" max="7702" width="13.7109375" customWidth="1"/>
    <col min="7703" max="7703" width="14" customWidth="1"/>
    <col min="7704" max="7704" width="14.5703125" customWidth="1"/>
    <col min="7705" max="7705" width="9.140625" customWidth="1"/>
    <col min="7706" max="7706" width="12" customWidth="1"/>
    <col min="7708" max="7708" width="0" hidden="1" customWidth="1"/>
    <col min="7709" max="7709" width="15.42578125" customWidth="1"/>
    <col min="7711" max="7711" width="9.28515625" customWidth="1"/>
    <col min="7712" max="7713" width="9.140625" customWidth="1"/>
    <col min="7937" max="7937" width="21.5703125" customWidth="1"/>
    <col min="7938" max="7938" width="19.7109375" customWidth="1"/>
    <col min="7939" max="7943" width="9.140625" customWidth="1"/>
    <col min="7944" max="7944" width="13" customWidth="1"/>
    <col min="7945" max="7945" width="9.140625" customWidth="1"/>
    <col min="7950" max="7950" width="13.5703125" customWidth="1"/>
    <col min="7956" max="7956" width="14.7109375" customWidth="1"/>
    <col min="7957" max="7957" width="12.28515625" customWidth="1"/>
    <col min="7958" max="7958" width="13.7109375" customWidth="1"/>
    <col min="7959" max="7959" width="14" customWidth="1"/>
    <col min="7960" max="7960" width="14.5703125" customWidth="1"/>
    <col min="7961" max="7961" width="9.140625" customWidth="1"/>
    <col min="7962" max="7962" width="12" customWidth="1"/>
    <col min="7964" max="7964" width="0" hidden="1" customWidth="1"/>
    <col min="7965" max="7965" width="15.42578125" customWidth="1"/>
    <col min="7967" max="7967" width="9.28515625" customWidth="1"/>
    <col min="7968" max="7969" width="9.140625" customWidth="1"/>
    <col min="8193" max="8193" width="21.5703125" customWidth="1"/>
    <col min="8194" max="8194" width="19.7109375" customWidth="1"/>
    <col min="8195" max="8199" width="9.140625" customWidth="1"/>
    <col min="8200" max="8200" width="13" customWidth="1"/>
    <col min="8201" max="8201" width="9.140625" customWidth="1"/>
    <col min="8206" max="8206" width="13.5703125" customWidth="1"/>
    <col min="8212" max="8212" width="14.7109375" customWidth="1"/>
    <col min="8213" max="8213" width="12.28515625" customWidth="1"/>
    <col min="8214" max="8214" width="13.7109375" customWidth="1"/>
    <col min="8215" max="8215" width="14" customWidth="1"/>
    <col min="8216" max="8216" width="14.5703125" customWidth="1"/>
    <col min="8217" max="8217" width="9.140625" customWidth="1"/>
    <col min="8218" max="8218" width="12" customWidth="1"/>
    <col min="8220" max="8220" width="0" hidden="1" customWidth="1"/>
    <col min="8221" max="8221" width="15.42578125" customWidth="1"/>
    <col min="8223" max="8223" width="9.28515625" customWidth="1"/>
    <col min="8224" max="8225" width="9.140625" customWidth="1"/>
    <col min="8449" max="8449" width="21.5703125" customWidth="1"/>
    <col min="8450" max="8450" width="19.7109375" customWidth="1"/>
    <col min="8451" max="8455" width="9.140625" customWidth="1"/>
    <col min="8456" max="8456" width="13" customWidth="1"/>
    <col min="8457" max="8457" width="9.140625" customWidth="1"/>
    <col min="8462" max="8462" width="13.5703125" customWidth="1"/>
    <col min="8468" max="8468" width="14.7109375" customWidth="1"/>
    <col min="8469" max="8469" width="12.28515625" customWidth="1"/>
    <col min="8470" max="8470" width="13.7109375" customWidth="1"/>
    <col min="8471" max="8471" width="14" customWidth="1"/>
    <col min="8472" max="8472" width="14.5703125" customWidth="1"/>
    <col min="8473" max="8473" width="9.140625" customWidth="1"/>
    <col min="8474" max="8474" width="12" customWidth="1"/>
    <col min="8476" max="8476" width="0" hidden="1" customWidth="1"/>
    <col min="8477" max="8477" width="15.42578125" customWidth="1"/>
    <col min="8479" max="8479" width="9.28515625" customWidth="1"/>
    <col min="8480" max="8481" width="9.140625" customWidth="1"/>
    <col min="8705" max="8705" width="21.5703125" customWidth="1"/>
    <col min="8706" max="8706" width="19.7109375" customWidth="1"/>
    <col min="8707" max="8711" width="9.140625" customWidth="1"/>
    <col min="8712" max="8712" width="13" customWidth="1"/>
    <col min="8713" max="8713" width="9.140625" customWidth="1"/>
    <col min="8718" max="8718" width="13.5703125" customWidth="1"/>
    <col min="8724" max="8724" width="14.7109375" customWidth="1"/>
    <col min="8725" max="8725" width="12.28515625" customWidth="1"/>
    <col min="8726" max="8726" width="13.7109375" customWidth="1"/>
    <col min="8727" max="8727" width="14" customWidth="1"/>
    <col min="8728" max="8728" width="14.5703125" customWidth="1"/>
    <col min="8729" max="8729" width="9.140625" customWidth="1"/>
    <col min="8730" max="8730" width="12" customWidth="1"/>
    <col min="8732" max="8732" width="0" hidden="1" customWidth="1"/>
    <col min="8733" max="8733" width="15.42578125" customWidth="1"/>
    <col min="8735" max="8735" width="9.28515625" customWidth="1"/>
    <col min="8736" max="8737" width="9.140625" customWidth="1"/>
    <col min="8961" max="8961" width="21.5703125" customWidth="1"/>
    <col min="8962" max="8962" width="19.7109375" customWidth="1"/>
    <col min="8963" max="8967" width="9.140625" customWidth="1"/>
    <col min="8968" max="8968" width="13" customWidth="1"/>
    <col min="8969" max="8969" width="9.140625" customWidth="1"/>
    <col min="8974" max="8974" width="13.5703125" customWidth="1"/>
    <col min="8980" max="8980" width="14.7109375" customWidth="1"/>
    <col min="8981" max="8981" width="12.28515625" customWidth="1"/>
    <col min="8982" max="8982" width="13.7109375" customWidth="1"/>
    <col min="8983" max="8983" width="14" customWidth="1"/>
    <col min="8984" max="8984" width="14.5703125" customWidth="1"/>
    <col min="8985" max="8985" width="9.140625" customWidth="1"/>
    <col min="8986" max="8986" width="12" customWidth="1"/>
    <col min="8988" max="8988" width="0" hidden="1" customWidth="1"/>
    <col min="8989" max="8989" width="15.42578125" customWidth="1"/>
    <col min="8991" max="8991" width="9.28515625" customWidth="1"/>
    <col min="8992" max="8993" width="9.140625" customWidth="1"/>
    <col min="9217" max="9217" width="21.5703125" customWidth="1"/>
    <col min="9218" max="9218" width="19.7109375" customWidth="1"/>
    <col min="9219" max="9223" width="9.140625" customWidth="1"/>
    <col min="9224" max="9224" width="13" customWidth="1"/>
    <col min="9225" max="9225" width="9.140625" customWidth="1"/>
    <col min="9230" max="9230" width="13.5703125" customWidth="1"/>
    <col min="9236" max="9236" width="14.7109375" customWidth="1"/>
    <col min="9237" max="9237" width="12.28515625" customWidth="1"/>
    <col min="9238" max="9238" width="13.7109375" customWidth="1"/>
    <col min="9239" max="9239" width="14" customWidth="1"/>
    <col min="9240" max="9240" width="14.5703125" customWidth="1"/>
    <col min="9241" max="9241" width="9.140625" customWidth="1"/>
    <col min="9242" max="9242" width="12" customWidth="1"/>
    <col min="9244" max="9244" width="0" hidden="1" customWidth="1"/>
    <col min="9245" max="9245" width="15.42578125" customWidth="1"/>
    <col min="9247" max="9247" width="9.28515625" customWidth="1"/>
    <col min="9248" max="9249" width="9.140625" customWidth="1"/>
    <col min="9473" max="9473" width="21.5703125" customWidth="1"/>
    <col min="9474" max="9474" width="19.7109375" customWidth="1"/>
    <col min="9475" max="9479" width="9.140625" customWidth="1"/>
    <col min="9480" max="9480" width="13" customWidth="1"/>
    <col min="9481" max="9481" width="9.140625" customWidth="1"/>
    <col min="9486" max="9486" width="13.5703125" customWidth="1"/>
    <col min="9492" max="9492" width="14.7109375" customWidth="1"/>
    <col min="9493" max="9493" width="12.28515625" customWidth="1"/>
    <col min="9494" max="9494" width="13.7109375" customWidth="1"/>
    <col min="9495" max="9495" width="14" customWidth="1"/>
    <col min="9496" max="9496" width="14.5703125" customWidth="1"/>
    <col min="9497" max="9497" width="9.140625" customWidth="1"/>
    <col min="9498" max="9498" width="12" customWidth="1"/>
    <col min="9500" max="9500" width="0" hidden="1" customWidth="1"/>
    <col min="9501" max="9501" width="15.42578125" customWidth="1"/>
    <col min="9503" max="9503" width="9.28515625" customWidth="1"/>
    <col min="9504" max="9505" width="9.140625" customWidth="1"/>
    <col min="9729" max="9729" width="21.5703125" customWidth="1"/>
    <col min="9730" max="9730" width="19.7109375" customWidth="1"/>
    <col min="9731" max="9735" width="9.140625" customWidth="1"/>
    <col min="9736" max="9736" width="13" customWidth="1"/>
    <col min="9737" max="9737" width="9.140625" customWidth="1"/>
    <col min="9742" max="9742" width="13.5703125" customWidth="1"/>
    <col min="9748" max="9748" width="14.7109375" customWidth="1"/>
    <col min="9749" max="9749" width="12.28515625" customWidth="1"/>
    <col min="9750" max="9750" width="13.7109375" customWidth="1"/>
    <col min="9751" max="9751" width="14" customWidth="1"/>
    <col min="9752" max="9752" width="14.5703125" customWidth="1"/>
    <col min="9753" max="9753" width="9.140625" customWidth="1"/>
    <col min="9754" max="9754" width="12" customWidth="1"/>
    <col min="9756" max="9756" width="0" hidden="1" customWidth="1"/>
    <col min="9757" max="9757" width="15.42578125" customWidth="1"/>
    <col min="9759" max="9759" width="9.28515625" customWidth="1"/>
    <col min="9760" max="9761" width="9.140625" customWidth="1"/>
    <col min="9985" max="9985" width="21.5703125" customWidth="1"/>
    <col min="9986" max="9986" width="19.7109375" customWidth="1"/>
    <col min="9987" max="9991" width="9.140625" customWidth="1"/>
    <col min="9992" max="9992" width="13" customWidth="1"/>
    <col min="9993" max="9993" width="9.140625" customWidth="1"/>
    <col min="9998" max="9998" width="13.5703125" customWidth="1"/>
    <col min="10004" max="10004" width="14.7109375" customWidth="1"/>
    <col min="10005" max="10005" width="12.28515625" customWidth="1"/>
    <col min="10006" max="10006" width="13.7109375" customWidth="1"/>
    <col min="10007" max="10007" width="14" customWidth="1"/>
    <col min="10008" max="10008" width="14.5703125" customWidth="1"/>
    <col min="10009" max="10009" width="9.140625" customWidth="1"/>
    <col min="10010" max="10010" width="12" customWidth="1"/>
    <col min="10012" max="10012" width="0" hidden="1" customWidth="1"/>
    <col min="10013" max="10013" width="15.42578125" customWidth="1"/>
    <col min="10015" max="10015" width="9.28515625" customWidth="1"/>
    <col min="10016" max="10017" width="9.140625" customWidth="1"/>
    <col min="10241" max="10241" width="21.5703125" customWidth="1"/>
    <col min="10242" max="10242" width="19.7109375" customWidth="1"/>
    <col min="10243" max="10247" width="9.140625" customWidth="1"/>
    <col min="10248" max="10248" width="13" customWidth="1"/>
    <col min="10249" max="10249" width="9.140625" customWidth="1"/>
    <col min="10254" max="10254" width="13.5703125" customWidth="1"/>
    <col min="10260" max="10260" width="14.7109375" customWidth="1"/>
    <col min="10261" max="10261" width="12.28515625" customWidth="1"/>
    <col min="10262" max="10262" width="13.7109375" customWidth="1"/>
    <col min="10263" max="10263" width="14" customWidth="1"/>
    <col min="10264" max="10264" width="14.5703125" customWidth="1"/>
    <col min="10265" max="10265" width="9.140625" customWidth="1"/>
    <col min="10266" max="10266" width="12" customWidth="1"/>
    <col min="10268" max="10268" width="0" hidden="1" customWidth="1"/>
    <col min="10269" max="10269" width="15.42578125" customWidth="1"/>
    <col min="10271" max="10271" width="9.28515625" customWidth="1"/>
    <col min="10272" max="10273" width="9.140625" customWidth="1"/>
    <col min="10497" max="10497" width="21.5703125" customWidth="1"/>
    <col min="10498" max="10498" width="19.7109375" customWidth="1"/>
    <col min="10499" max="10503" width="9.140625" customWidth="1"/>
    <col min="10504" max="10504" width="13" customWidth="1"/>
    <col min="10505" max="10505" width="9.140625" customWidth="1"/>
    <col min="10510" max="10510" width="13.5703125" customWidth="1"/>
    <col min="10516" max="10516" width="14.7109375" customWidth="1"/>
    <col min="10517" max="10517" width="12.28515625" customWidth="1"/>
    <col min="10518" max="10518" width="13.7109375" customWidth="1"/>
    <col min="10519" max="10519" width="14" customWidth="1"/>
    <col min="10520" max="10520" width="14.5703125" customWidth="1"/>
    <col min="10521" max="10521" width="9.140625" customWidth="1"/>
    <col min="10522" max="10522" width="12" customWidth="1"/>
    <col min="10524" max="10524" width="0" hidden="1" customWidth="1"/>
    <col min="10525" max="10525" width="15.42578125" customWidth="1"/>
    <col min="10527" max="10527" width="9.28515625" customWidth="1"/>
    <col min="10528" max="10529" width="9.140625" customWidth="1"/>
    <col min="10753" max="10753" width="21.5703125" customWidth="1"/>
    <col min="10754" max="10754" width="19.7109375" customWidth="1"/>
    <col min="10755" max="10759" width="9.140625" customWidth="1"/>
    <col min="10760" max="10760" width="13" customWidth="1"/>
    <col min="10761" max="10761" width="9.140625" customWidth="1"/>
    <col min="10766" max="10766" width="13.5703125" customWidth="1"/>
    <col min="10772" max="10772" width="14.7109375" customWidth="1"/>
    <col min="10773" max="10773" width="12.28515625" customWidth="1"/>
    <col min="10774" max="10774" width="13.7109375" customWidth="1"/>
    <col min="10775" max="10775" width="14" customWidth="1"/>
    <col min="10776" max="10776" width="14.5703125" customWidth="1"/>
    <col min="10777" max="10777" width="9.140625" customWidth="1"/>
    <col min="10778" max="10778" width="12" customWidth="1"/>
    <col min="10780" max="10780" width="0" hidden="1" customWidth="1"/>
    <col min="10781" max="10781" width="15.42578125" customWidth="1"/>
    <col min="10783" max="10783" width="9.28515625" customWidth="1"/>
    <col min="10784" max="10785" width="9.140625" customWidth="1"/>
    <col min="11009" max="11009" width="21.5703125" customWidth="1"/>
    <col min="11010" max="11010" width="19.7109375" customWidth="1"/>
    <col min="11011" max="11015" width="9.140625" customWidth="1"/>
    <col min="11016" max="11016" width="13" customWidth="1"/>
    <col min="11017" max="11017" width="9.140625" customWidth="1"/>
    <col min="11022" max="11022" width="13.5703125" customWidth="1"/>
    <col min="11028" max="11028" width="14.7109375" customWidth="1"/>
    <col min="11029" max="11029" width="12.28515625" customWidth="1"/>
    <col min="11030" max="11030" width="13.7109375" customWidth="1"/>
    <col min="11031" max="11031" width="14" customWidth="1"/>
    <col min="11032" max="11032" width="14.5703125" customWidth="1"/>
    <col min="11033" max="11033" width="9.140625" customWidth="1"/>
    <col min="11034" max="11034" width="12" customWidth="1"/>
    <col min="11036" max="11036" width="0" hidden="1" customWidth="1"/>
    <col min="11037" max="11037" width="15.42578125" customWidth="1"/>
    <col min="11039" max="11039" width="9.28515625" customWidth="1"/>
    <col min="11040" max="11041" width="9.140625" customWidth="1"/>
    <col min="11265" max="11265" width="21.5703125" customWidth="1"/>
    <col min="11266" max="11266" width="19.7109375" customWidth="1"/>
    <col min="11267" max="11271" width="9.140625" customWidth="1"/>
    <col min="11272" max="11272" width="13" customWidth="1"/>
    <col min="11273" max="11273" width="9.140625" customWidth="1"/>
    <col min="11278" max="11278" width="13.5703125" customWidth="1"/>
    <col min="11284" max="11284" width="14.7109375" customWidth="1"/>
    <col min="11285" max="11285" width="12.28515625" customWidth="1"/>
    <col min="11286" max="11286" width="13.7109375" customWidth="1"/>
    <col min="11287" max="11287" width="14" customWidth="1"/>
    <col min="11288" max="11288" width="14.5703125" customWidth="1"/>
    <col min="11289" max="11289" width="9.140625" customWidth="1"/>
    <col min="11290" max="11290" width="12" customWidth="1"/>
    <col min="11292" max="11292" width="0" hidden="1" customWidth="1"/>
    <col min="11293" max="11293" width="15.42578125" customWidth="1"/>
    <col min="11295" max="11295" width="9.28515625" customWidth="1"/>
    <col min="11296" max="11297" width="9.140625" customWidth="1"/>
    <col min="11521" max="11521" width="21.5703125" customWidth="1"/>
    <col min="11522" max="11522" width="19.7109375" customWidth="1"/>
    <col min="11523" max="11527" width="9.140625" customWidth="1"/>
    <col min="11528" max="11528" width="13" customWidth="1"/>
    <col min="11529" max="11529" width="9.140625" customWidth="1"/>
    <col min="11534" max="11534" width="13.5703125" customWidth="1"/>
    <col min="11540" max="11540" width="14.7109375" customWidth="1"/>
    <col min="11541" max="11541" width="12.28515625" customWidth="1"/>
    <col min="11542" max="11542" width="13.7109375" customWidth="1"/>
    <col min="11543" max="11543" width="14" customWidth="1"/>
    <col min="11544" max="11544" width="14.5703125" customWidth="1"/>
    <col min="11545" max="11545" width="9.140625" customWidth="1"/>
    <col min="11546" max="11546" width="12" customWidth="1"/>
    <col min="11548" max="11548" width="0" hidden="1" customWidth="1"/>
    <col min="11549" max="11549" width="15.42578125" customWidth="1"/>
    <col min="11551" max="11551" width="9.28515625" customWidth="1"/>
    <col min="11552" max="11553" width="9.140625" customWidth="1"/>
    <col min="11777" max="11777" width="21.5703125" customWidth="1"/>
    <col min="11778" max="11778" width="19.7109375" customWidth="1"/>
    <col min="11779" max="11783" width="9.140625" customWidth="1"/>
    <col min="11784" max="11784" width="13" customWidth="1"/>
    <col min="11785" max="11785" width="9.140625" customWidth="1"/>
    <col min="11790" max="11790" width="13.5703125" customWidth="1"/>
    <col min="11796" max="11796" width="14.7109375" customWidth="1"/>
    <col min="11797" max="11797" width="12.28515625" customWidth="1"/>
    <col min="11798" max="11798" width="13.7109375" customWidth="1"/>
    <col min="11799" max="11799" width="14" customWidth="1"/>
    <col min="11800" max="11800" width="14.5703125" customWidth="1"/>
    <col min="11801" max="11801" width="9.140625" customWidth="1"/>
    <col min="11802" max="11802" width="12" customWidth="1"/>
    <col min="11804" max="11804" width="0" hidden="1" customWidth="1"/>
    <col min="11805" max="11805" width="15.42578125" customWidth="1"/>
    <col min="11807" max="11807" width="9.28515625" customWidth="1"/>
    <col min="11808" max="11809" width="9.140625" customWidth="1"/>
    <col min="12033" max="12033" width="21.5703125" customWidth="1"/>
    <col min="12034" max="12034" width="19.7109375" customWidth="1"/>
    <col min="12035" max="12039" width="9.140625" customWidth="1"/>
    <col min="12040" max="12040" width="13" customWidth="1"/>
    <col min="12041" max="12041" width="9.140625" customWidth="1"/>
    <col min="12046" max="12046" width="13.5703125" customWidth="1"/>
    <col min="12052" max="12052" width="14.7109375" customWidth="1"/>
    <col min="12053" max="12053" width="12.28515625" customWidth="1"/>
    <col min="12054" max="12054" width="13.7109375" customWidth="1"/>
    <col min="12055" max="12055" width="14" customWidth="1"/>
    <col min="12056" max="12056" width="14.5703125" customWidth="1"/>
    <col min="12057" max="12057" width="9.140625" customWidth="1"/>
    <col min="12058" max="12058" width="12" customWidth="1"/>
    <col min="12060" max="12060" width="0" hidden="1" customWidth="1"/>
    <col min="12061" max="12061" width="15.42578125" customWidth="1"/>
    <col min="12063" max="12063" width="9.28515625" customWidth="1"/>
    <col min="12064" max="12065" width="9.140625" customWidth="1"/>
    <col min="12289" max="12289" width="21.5703125" customWidth="1"/>
    <col min="12290" max="12290" width="19.7109375" customWidth="1"/>
    <col min="12291" max="12295" width="9.140625" customWidth="1"/>
    <col min="12296" max="12296" width="13" customWidth="1"/>
    <col min="12297" max="12297" width="9.140625" customWidth="1"/>
    <col min="12302" max="12302" width="13.5703125" customWidth="1"/>
    <col min="12308" max="12308" width="14.7109375" customWidth="1"/>
    <col min="12309" max="12309" width="12.28515625" customWidth="1"/>
    <col min="12310" max="12310" width="13.7109375" customWidth="1"/>
    <col min="12311" max="12311" width="14" customWidth="1"/>
    <col min="12312" max="12312" width="14.5703125" customWidth="1"/>
    <col min="12313" max="12313" width="9.140625" customWidth="1"/>
    <col min="12314" max="12314" width="12" customWidth="1"/>
    <col min="12316" max="12316" width="0" hidden="1" customWidth="1"/>
    <col min="12317" max="12317" width="15.42578125" customWidth="1"/>
    <col min="12319" max="12319" width="9.28515625" customWidth="1"/>
    <col min="12320" max="12321" width="9.140625" customWidth="1"/>
    <col min="12545" max="12545" width="21.5703125" customWidth="1"/>
    <col min="12546" max="12546" width="19.7109375" customWidth="1"/>
    <col min="12547" max="12551" width="9.140625" customWidth="1"/>
    <col min="12552" max="12552" width="13" customWidth="1"/>
    <col min="12553" max="12553" width="9.140625" customWidth="1"/>
    <col min="12558" max="12558" width="13.5703125" customWidth="1"/>
    <col min="12564" max="12564" width="14.7109375" customWidth="1"/>
    <col min="12565" max="12565" width="12.28515625" customWidth="1"/>
    <col min="12566" max="12566" width="13.7109375" customWidth="1"/>
    <col min="12567" max="12567" width="14" customWidth="1"/>
    <col min="12568" max="12568" width="14.5703125" customWidth="1"/>
    <col min="12569" max="12569" width="9.140625" customWidth="1"/>
    <col min="12570" max="12570" width="12" customWidth="1"/>
    <col min="12572" max="12572" width="0" hidden="1" customWidth="1"/>
    <col min="12573" max="12573" width="15.42578125" customWidth="1"/>
    <col min="12575" max="12575" width="9.28515625" customWidth="1"/>
    <col min="12576" max="12577" width="9.140625" customWidth="1"/>
    <col min="12801" max="12801" width="21.5703125" customWidth="1"/>
    <col min="12802" max="12802" width="19.7109375" customWidth="1"/>
    <col min="12803" max="12807" width="9.140625" customWidth="1"/>
    <col min="12808" max="12808" width="13" customWidth="1"/>
    <col min="12809" max="12809" width="9.140625" customWidth="1"/>
    <col min="12814" max="12814" width="13.5703125" customWidth="1"/>
    <col min="12820" max="12820" width="14.7109375" customWidth="1"/>
    <col min="12821" max="12821" width="12.28515625" customWidth="1"/>
    <col min="12822" max="12822" width="13.7109375" customWidth="1"/>
    <col min="12823" max="12823" width="14" customWidth="1"/>
    <col min="12824" max="12824" width="14.5703125" customWidth="1"/>
    <col min="12825" max="12825" width="9.140625" customWidth="1"/>
    <col min="12826" max="12826" width="12" customWidth="1"/>
    <col min="12828" max="12828" width="0" hidden="1" customWidth="1"/>
    <col min="12829" max="12829" width="15.42578125" customWidth="1"/>
    <col min="12831" max="12831" width="9.28515625" customWidth="1"/>
    <col min="12832" max="12833" width="9.140625" customWidth="1"/>
    <col min="13057" max="13057" width="21.5703125" customWidth="1"/>
    <col min="13058" max="13058" width="19.7109375" customWidth="1"/>
    <col min="13059" max="13063" width="9.140625" customWidth="1"/>
    <col min="13064" max="13064" width="13" customWidth="1"/>
    <col min="13065" max="13065" width="9.140625" customWidth="1"/>
    <col min="13070" max="13070" width="13.5703125" customWidth="1"/>
    <col min="13076" max="13076" width="14.7109375" customWidth="1"/>
    <col min="13077" max="13077" width="12.28515625" customWidth="1"/>
    <col min="13078" max="13078" width="13.7109375" customWidth="1"/>
    <col min="13079" max="13079" width="14" customWidth="1"/>
    <col min="13080" max="13080" width="14.5703125" customWidth="1"/>
    <col min="13081" max="13081" width="9.140625" customWidth="1"/>
    <col min="13082" max="13082" width="12" customWidth="1"/>
    <col min="13084" max="13084" width="0" hidden="1" customWidth="1"/>
    <col min="13085" max="13085" width="15.42578125" customWidth="1"/>
    <col min="13087" max="13087" width="9.28515625" customWidth="1"/>
    <col min="13088" max="13089" width="9.140625" customWidth="1"/>
    <col min="13313" max="13313" width="21.5703125" customWidth="1"/>
    <col min="13314" max="13314" width="19.7109375" customWidth="1"/>
    <col min="13315" max="13319" width="9.140625" customWidth="1"/>
    <col min="13320" max="13320" width="13" customWidth="1"/>
    <col min="13321" max="13321" width="9.140625" customWidth="1"/>
    <col min="13326" max="13326" width="13.5703125" customWidth="1"/>
    <col min="13332" max="13332" width="14.7109375" customWidth="1"/>
    <col min="13333" max="13333" width="12.28515625" customWidth="1"/>
    <col min="13334" max="13334" width="13.7109375" customWidth="1"/>
    <col min="13335" max="13335" width="14" customWidth="1"/>
    <col min="13336" max="13336" width="14.5703125" customWidth="1"/>
    <col min="13337" max="13337" width="9.140625" customWidth="1"/>
    <col min="13338" max="13338" width="12" customWidth="1"/>
    <col min="13340" max="13340" width="0" hidden="1" customWidth="1"/>
    <col min="13341" max="13341" width="15.42578125" customWidth="1"/>
    <col min="13343" max="13343" width="9.28515625" customWidth="1"/>
    <col min="13344" max="13345" width="9.140625" customWidth="1"/>
    <col min="13569" max="13569" width="21.5703125" customWidth="1"/>
    <col min="13570" max="13570" width="19.7109375" customWidth="1"/>
    <col min="13571" max="13575" width="9.140625" customWidth="1"/>
    <col min="13576" max="13576" width="13" customWidth="1"/>
    <col min="13577" max="13577" width="9.140625" customWidth="1"/>
    <col min="13582" max="13582" width="13.5703125" customWidth="1"/>
    <col min="13588" max="13588" width="14.7109375" customWidth="1"/>
    <col min="13589" max="13589" width="12.28515625" customWidth="1"/>
    <col min="13590" max="13590" width="13.7109375" customWidth="1"/>
    <col min="13591" max="13591" width="14" customWidth="1"/>
    <col min="13592" max="13592" width="14.5703125" customWidth="1"/>
    <col min="13593" max="13593" width="9.140625" customWidth="1"/>
    <col min="13594" max="13594" width="12" customWidth="1"/>
    <col min="13596" max="13596" width="0" hidden="1" customWidth="1"/>
    <col min="13597" max="13597" width="15.42578125" customWidth="1"/>
    <col min="13599" max="13599" width="9.28515625" customWidth="1"/>
    <col min="13600" max="13601" width="9.140625" customWidth="1"/>
    <col min="13825" max="13825" width="21.5703125" customWidth="1"/>
    <col min="13826" max="13826" width="19.7109375" customWidth="1"/>
    <col min="13827" max="13831" width="9.140625" customWidth="1"/>
    <col min="13832" max="13832" width="13" customWidth="1"/>
    <col min="13833" max="13833" width="9.140625" customWidth="1"/>
    <col min="13838" max="13838" width="13.5703125" customWidth="1"/>
    <col min="13844" max="13844" width="14.7109375" customWidth="1"/>
    <col min="13845" max="13845" width="12.28515625" customWidth="1"/>
    <col min="13846" max="13846" width="13.7109375" customWidth="1"/>
    <col min="13847" max="13847" width="14" customWidth="1"/>
    <col min="13848" max="13848" width="14.5703125" customWidth="1"/>
    <col min="13849" max="13849" width="9.140625" customWidth="1"/>
    <col min="13850" max="13850" width="12" customWidth="1"/>
    <col min="13852" max="13852" width="0" hidden="1" customWidth="1"/>
    <col min="13853" max="13853" width="15.42578125" customWidth="1"/>
    <col min="13855" max="13855" width="9.28515625" customWidth="1"/>
    <col min="13856" max="13857" width="9.140625" customWidth="1"/>
    <col min="14081" max="14081" width="21.5703125" customWidth="1"/>
    <col min="14082" max="14082" width="19.7109375" customWidth="1"/>
    <col min="14083" max="14087" width="9.140625" customWidth="1"/>
    <col min="14088" max="14088" width="13" customWidth="1"/>
    <col min="14089" max="14089" width="9.140625" customWidth="1"/>
    <col min="14094" max="14094" width="13.5703125" customWidth="1"/>
    <col min="14100" max="14100" width="14.7109375" customWidth="1"/>
    <col min="14101" max="14101" width="12.28515625" customWidth="1"/>
    <col min="14102" max="14102" width="13.7109375" customWidth="1"/>
    <col min="14103" max="14103" width="14" customWidth="1"/>
    <col min="14104" max="14104" width="14.5703125" customWidth="1"/>
    <col min="14105" max="14105" width="9.140625" customWidth="1"/>
    <col min="14106" max="14106" width="12" customWidth="1"/>
    <col min="14108" max="14108" width="0" hidden="1" customWidth="1"/>
    <col min="14109" max="14109" width="15.42578125" customWidth="1"/>
    <col min="14111" max="14111" width="9.28515625" customWidth="1"/>
    <col min="14112" max="14113" width="9.140625" customWidth="1"/>
    <col min="14337" max="14337" width="21.5703125" customWidth="1"/>
    <col min="14338" max="14338" width="19.7109375" customWidth="1"/>
    <col min="14339" max="14343" width="9.140625" customWidth="1"/>
    <col min="14344" max="14344" width="13" customWidth="1"/>
    <col min="14345" max="14345" width="9.140625" customWidth="1"/>
    <col min="14350" max="14350" width="13.5703125" customWidth="1"/>
    <col min="14356" max="14356" width="14.7109375" customWidth="1"/>
    <col min="14357" max="14357" width="12.28515625" customWidth="1"/>
    <col min="14358" max="14358" width="13.7109375" customWidth="1"/>
    <col min="14359" max="14359" width="14" customWidth="1"/>
    <col min="14360" max="14360" width="14.5703125" customWidth="1"/>
    <col min="14361" max="14361" width="9.140625" customWidth="1"/>
    <col min="14362" max="14362" width="12" customWidth="1"/>
    <col min="14364" max="14364" width="0" hidden="1" customWidth="1"/>
    <col min="14365" max="14365" width="15.42578125" customWidth="1"/>
    <col min="14367" max="14367" width="9.28515625" customWidth="1"/>
    <col min="14368" max="14369" width="9.140625" customWidth="1"/>
    <col min="14593" max="14593" width="21.5703125" customWidth="1"/>
    <col min="14594" max="14594" width="19.7109375" customWidth="1"/>
    <col min="14595" max="14599" width="9.140625" customWidth="1"/>
    <col min="14600" max="14600" width="13" customWidth="1"/>
    <col min="14601" max="14601" width="9.140625" customWidth="1"/>
    <col min="14606" max="14606" width="13.5703125" customWidth="1"/>
    <col min="14612" max="14612" width="14.7109375" customWidth="1"/>
    <col min="14613" max="14613" width="12.28515625" customWidth="1"/>
    <col min="14614" max="14614" width="13.7109375" customWidth="1"/>
    <col min="14615" max="14615" width="14" customWidth="1"/>
    <col min="14616" max="14616" width="14.5703125" customWidth="1"/>
    <col min="14617" max="14617" width="9.140625" customWidth="1"/>
    <col min="14618" max="14618" width="12" customWidth="1"/>
    <col min="14620" max="14620" width="0" hidden="1" customWidth="1"/>
    <col min="14621" max="14621" width="15.42578125" customWidth="1"/>
    <col min="14623" max="14623" width="9.28515625" customWidth="1"/>
    <col min="14624" max="14625" width="9.140625" customWidth="1"/>
    <col min="14849" max="14849" width="21.5703125" customWidth="1"/>
    <col min="14850" max="14850" width="19.7109375" customWidth="1"/>
    <col min="14851" max="14855" width="9.140625" customWidth="1"/>
    <col min="14856" max="14856" width="13" customWidth="1"/>
    <col min="14857" max="14857" width="9.140625" customWidth="1"/>
    <col min="14862" max="14862" width="13.5703125" customWidth="1"/>
    <col min="14868" max="14868" width="14.7109375" customWidth="1"/>
    <col min="14869" max="14869" width="12.28515625" customWidth="1"/>
    <col min="14870" max="14870" width="13.7109375" customWidth="1"/>
    <col min="14871" max="14871" width="14" customWidth="1"/>
    <col min="14872" max="14872" width="14.5703125" customWidth="1"/>
    <col min="14873" max="14873" width="9.140625" customWidth="1"/>
    <col min="14874" max="14874" width="12" customWidth="1"/>
    <col min="14876" max="14876" width="0" hidden="1" customWidth="1"/>
    <col min="14877" max="14877" width="15.42578125" customWidth="1"/>
    <col min="14879" max="14879" width="9.28515625" customWidth="1"/>
    <col min="14880" max="14881" width="9.140625" customWidth="1"/>
    <col min="15105" max="15105" width="21.5703125" customWidth="1"/>
    <col min="15106" max="15106" width="19.7109375" customWidth="1"/>
    <col min="15107" max="15111" width="9.140625" customWidth="1"/>
    <col min="15112" max="15112" width="13" customWidth="1"/>
    <col min="15113" max="15113" width="9.140625" customWidth="1"/>
    <col min="15118" max="15118" width="13.5703125" customWidth="1"/>
    <col min="15124" max="15124" width="14.7109375" customWidth="1"/>
    <col min="15125" max="15125" width="12.28515625" customWidth="1"/>
    <col min="15126" max="15126" width="13.7109375" customWidth="1"/>
    <col min="15127" max="15127" width="14" customWidth="1"/>
    <col min="15128" max="15128" width="14.5703125" customWidth="1"/>
    <col min="15129" max="15129" width="9.140625" customWidth="1"/>
    <col min="15130" max="15130" width="12" customWidth="1"/>
    <col min="15132" max="15132" width="0" hidden="1" customWidth="1"/>
    <col min="15133" max="15133" width="15.42578125" customWidth="1"/>
    <col min="15135" max="15135" width="9.28515625" customWidth="1"/>
    <col min="15136" max="15137" width="9.140625" customWidth="1"/>
    <col min="15361" max="15361" width="21.5703125" customWidth="1"/>
    <col min="15362" max="15362" width="19.7109375" customWidth="1"/>
    <col min="15363" max="15367" width="9.140625" customWidth="1"/>
    <col min="15368" max="15368" width="13" customWidth="1"/>
    <col min="15369" max="15369" width="9.140625" customWidth="1"/>
    <col min="15374" max="15374" width="13.5703125" customWidth="1"/>
    <col min="15380" max="15380" width="14.7109375" customWidth="1"/>
    <col min="15381" max="15381" width="12.28515625" customWidth="1"/>
    <col min="15382" max="15382" width="13.7109375" customWidth="1"/>
    <col min="15383" max="15383" width="14" customWidth="1"/>
    <col min="15384" max="15384" width="14.5703125" customWidth="1"/>
    <col min="15385" max="15385" width="9.140625" customWidth="1"/>
    <col min="15386" max="15386" width="12" customWidth="1"/>
    <col min="15388" max="15388" width="0" hidden="1" customWidth="1"/>
    <col min="15389" max="15389" width="15.42578125" customWidth="1"/>
    <col min="15391" max="15391" width="9.28515625" customWidth="1"/>
    <col min="15392" max="15393" width="9.140625" customWidth="1"/>
    <col min="15617" max="15617" width="21.5703125" customWidth="1"/>
    <col min="15618" max="15618" width="19.7109375" customWidth="1"/>
    <col min="15619" max="15623" width="9.140625" customWidth="1"/>
    <col min="15624" max="15624" width="13" customWidth="1"/>
    <col min="15625" max="15625" width="9.140625" customWidth="1"/>
    <col min="15630" max="15630" width="13.5703125" customWidth="1"/>
    <col min="15636" max="15636" width="14.7109375" customWidth="1"/>
    <col min="15637" max="15637" width="12.28515625" customWidth="1"/>
    <col min="15638" max="15638" width="13.7109375" customWidth="1"/>
    <col min="15639" max="15639" width="14" customWidth="1"/>
    <col min="15640" max="15640" width="14.5703125" customWidth="1"/>
    <col min="15641" max="15641" width="9.140625" customWidth="1"/>
    <col min="15642" max="15642" width="12" customWidth="1"/>
    <col min="15644" max="15644" width="0" hidden="1" customWidth="1"/>
    <col min="15645" max="15645" width="15.42578125" customWidth="1"/>
    <col min="15647" max="15647" width="9.28515625" customWidth="1"/>
    <col min="15648" max="15649" width="9.140625" customWidth="1"/>
    <col min="15873" max="15873" width="21.5703125" customWidth="1"/>
    <col min="15874" max="15874" width="19.7109375" customWidth="1"/>
    <col min="15875" max="15879" width="9.140625" customWidth="1"/>
    <col min="15880" max="15880" width="13" customWidth="1"/>
    <col min="15881" max="15881" width="9.140625" customWidth="1"/>
    <col min="15886" max="15886" width="13.5703125" customWidth="1"/>
    <col min="15892" max="15892" width="14.7109375" customWidth="1"/>
    <col min="15893" max="15893" width="12.28515625" customWidth="1"/>
    <col min="15894" max="15894" width="13.7109375" customWidth="1"/>
    <col min="15895" max="15895" width="14" customWidth="1"/>
    <col min="15896" max="15896" width="14.5703125" customWidth="1"/>
    <col min="15897" max="15897" width="9.140625" customWidth="1"/>
    <col min="15898" max="15898" width="12" customWidth="1"/>
    <col min="15900" max="15900" width="0" hidden="1" customWidth="1"/>
    <col min="15901" max="15901" width="15.42578125" customWidth="1"/>
    <col min="15903" max="15903" width="9.28515625" customWidth="1"/>
    <col min="15904" max="15905" width="9.140625" customWidth="1"/>
    <col min="16129" max="16129" width="21.5703125" customWidth="1"/>
    <col min="16130" max="16130" width="19.7109375" customWidth="1"/>
    <col min="16131" max="16135" width="9.140625" customWidth="1"/>
    <col min="16136" max="16136" width="13" customWidth="1"/>
    <col min="16137" max="16137" width="9.140625" customWidth="1"/>
    <col min="16142" max="16142" width="13.5703125" customWidth="1"/>
    <col min="16148" max="16148" width="14.7109375" customWidth="1"/>
    <col min="16149" max="16149" width="12.28515625" customWidth="1"/>
    <col min="16150" max="16150" width="13.7109375" customWidth="1"/>
    <col min="16151" max="16151" width="14" customWidth="1"/>
    <col min="16152" max="16152" width="14.5703125" customWidth="1"/>
    <col min="16153" max="16153" width="9.140625" customWidth="1"/>
    <col min="16154" max="16154" width="12" customWidth="1"/>
    <col min="16156" max="16156" width="0" hidden="1" customWidth="1"/>
    <col min="16157" max="16157" width="15.42578125" customWidth="1"/>
    <col min="16159" max="16159" width="9.28515625" customWidth="1"/>
    <col min="16160" max="16161" width="9.140625" customWidth="1"/>
  </cols>
  <sheetData>
    <row r="1" spans="1:35" ht="18.75">
      <c r="A1" s="142" t="s">
        <v>201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  <c r="O1" s="142"/>
      <c r="P1" s="142"/>
      <c r="Q1" s="142"/>
      <c r="R1" s="142"/>
      <c r="S1" s="142"/>
      <c r="T1" s="142"/>
      <c r="U1" s="144"/>
      <c r="V1" s="144"/>
      <c r="W1" s="144"/>
      <c r="X1" s="144"/>
      <c r="Y1" s="144"/>
      <c r="Z1" s="144"/>
      <c r="AE1" s="1"/>
      <c r="AF1" s="1"/>
      <c r="AG1" s="1"/>
    </row>
    <row r="2" spans="1:35" ht="18.75">
      <c r="A2" s="142">
        <v>2021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  <c r="O2" s="142"/>
      <c r="P2" s="142"/>
      <c r="Q2" s="142"/>
      <c r="R2" s="142"/>
      <c r="S2" s="142"/>
      <c r="T2" s="142"/>
      <c r="U2" s="144"/>
      <c r="V2" s="144"/>
      <c r="W2" s="144"/>
      <c r="X2" s="144"/>
      <c r="Y2" s="144"/>
      <c r="Z2" s="144"/>
      <c r="AE2" s="1"/>
      <c r="AF2" s="1"/>
      <c r="AG2" s="1"/>
    </row>
    <row r="3" spans="1:35" ht="18.75">
      <c r="A3" s="142" t="s">
        <v>202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  <c r="O3" s="142"/>
      <c r="P3" s="142"/>
      <c r="Q3" s="142"/>
      <c r="R3" s="142"/>
      <c r="S3" s="142"/>
      <c r="T3" s="142"/>
      <c r="U3" s="144"/>
      <c r="V3" s="144"/>
      <c r="W3" s="144"/>
      <c r="X3" s="144"/>
      <c r="Y3" s="144"/>
      <c r="Z3" s="144"/>
      <c r="AE3" s="1"/>
      <c r="AF3" s="1"/>
      <c r="AG3" s="1"/>
    </row>
    <row r="4" spans="1:35" ht="19.5" thickBot="1">
      <c r="A4" s="142"/>
      <c r="B4" s="142"/>
      <c r="C4" s="142"/>
      <c r="D4" s="142"/>
      <c r="E4" s="142"/>
      <c r="F4" s="142"/>
      <c r="G4" s="145"/>
      <c r="H4" s="142"/>
      <c r="I4" s="142"/>
      <c r="J4" s="142"/>
      <c r="K4" s="142"/>
      <c r="L4" s="142"/>
      <c r="M4" s="145"/>
      <c r="N4" s="143"/>
      <c r="O4" s="142"/>
      <c r="P4" s="142"/>
      <c r="Q4" s="142"/>
      <c r="R4" s="142"/>
      <c r="S4" s="145"/>
      <c r="T4" s="142"/>
      <c r="U4" s="144"/>
      <c r="V4" s="144"/>
      <c r="W4" s="144"/>
      <c r="X4" s="144"/>
      <c r="Y4" s="144"/>
      <c r="Z4" s="144"/>
      <c r="AE4" s="1"/>
      <c r="AF4" s="1"/>
      <c r="AG4" s="1"/>
    </row>
    <row r="5" spans="1:35" ht="18.75">
      <c r="A5" s="142"/>
      <c r="B5" s="142"/>
      <c r="C5" s="146" t="s">
        <v>203</v>
      </c>
      <c r="D5" s="147"/>
      <c r="E5" s="147"/>
      <c r="F5" s="147"/>
      <c r="G5" s="147"/>
      <c r="H5" s="148"/>
      <c r="I5" s="592" t="s">
        <v>204</v>
      </c>
      <c r="J5" s="593"/>
      <c r="K5" s="593"/>
      <c r="L5" s="593"/>
      <c r="M5" s="593"/>
      <c r="N5" s="594"/>
      <c r="O5" s="151" t="s">
        <v>205</v>
      </c>
      <c r="P5" s="152"/>
      <c r="Q5" s="152"/>
      <c r="R5" s="152"/>
      <c r="S5" s="152"/>
      <c r="T5" s="153"/>
      <c r="AE5" s="1"/>
      <c r="AF5" s="1"/>
      <c r="AG5" s="1"/>
    </row>
    <row r="6" spans="1:35" ht="19.5" thickBot="1">
      <c r="A6" s="142"/>
      <c r="B6" s="145"/>
      <c r="C6" s="154" t="s">
        <v>206</v>
      </c>
      <c r="D6" s="155"/>
      <c r="E6" s="155"/>
      <c r="F6" s="155"/>
      <c r="G6" s="155"/>
      <c r="H6" s="156"/>
      <c r="I6" s="595" t="s">
        <v>207</v>
      </c>
      <c r="J6" s="596"/>
      <c r="K6" s="596"/>
      <c r="L6" s="596"/>
      <c r="M6" s="596"/>
      <c r="N6" s="597"/>
      <c r="O6" s="157" t="s">
        <v>208</v>
      </c>
      <c r="P6" s="158"/>
      <c r="Q6" s="158"/>
      <c r="R6" s="158"/>
      <c r="S6" s="158"/>
      <c r="T6" s="159"/>
      <c r="AE6" s="1"/>
      <c r="AF6" s="1"/>
      <c r="AG6" s="1"/>
    </row>
    <row r="7" spans="1:35" ht="99" customHeight="1" thickBot="1">
      <c r="A7" s="7" t="s">
        <v>23</v>
      </c>
      <c r="B7" s="160" t="s">
        <v>209</v>
      </c>
      <c r="C7" s="161" t="s">
        <v>210</v>
      </c>
      <c r="D7" s="161" t="s">
        <v>211</v>
      </c>
      <c r="E7" s="161" t="s">
        <v>212</v>
      </c>
      <c r="F7" s="162" t="s">
        <v>213</v>
      </c>
      <c r="G7" s="161" t="s">
        <v>214</v>
      </c>
      <c r="H7" s="88" t="s">
        <v>215</v>
      </c>
      <c r="I7" s="598" t="s">
        <v>210</v>
      </c>
      <c r="J7" s="598" t="s">
        <v>211</v>
      </c>
      <c r="K7" s="598" t="s">
        <v>212</v>
      </c>
      <c r="L7" s="598" t="s">
        <v>213</v>
      </c>
      <c r="M7" s="598" t="s">
        <v>214</v>
      </c>
      <c r="N7" s="599" t="s">
        <v>215</v>
      </c>
      <c r="O7" s="163" t="s">
        <v>210</v>
      </c>
      <c r="P7" s="163" t="s">
        <v>211</v>
      </c>
      <c r="Q7" s="163" t="s">
        <v>212</v>
      </c>
      <c r="R7" s="163" t="s">
        <v>213</v>
      </c>
      <c r="S7" s="163" t="s">
        <v>214</v>
      </c>
      <c r="T7" s="87" t="s">
        <v>215</v>
      </c>
      <c r="U7" s="164" t="s">
        <v>12</v>
      </c>
      <c r="V7" s="8" t="s">
        <v>196</v>
      </c>
      <c r="W7" s="165" t="s">
        <v>216</v>
      </c>
      <c r="X7" s="166" t="s">
        <v>13</v>
      </c>
      <c r="Y7" s="160" t="s">
        <v>24</v>
      </c>
      <c r="Z7" s="166" t="s">
        <v>217</v>
      </c>
      <c r="AA7" s="167" t="s">
        <v>218</v>
      </c>
      <c r="AB7" s="168" t="s">
        <v>219</v>
      </c>
      <c r="AC7" s="166" t="s">
        <v>220</v>
      </c>
      <c r="AE7" s="169">
        <v>1</v>
      </c>
      <c r="AF7" s="170">
        <v>2</v>
      </c>
      <c r="AG7" s="171">
        <v>3</v>
      </c>
    </row>
    <row r="8" spans="1:35">
      <c r="A8" s="172" t="s">
        <v>57</v>
      </c>
      <c r="B8" s="173" t="s">
        <v>30</v>
      </c>
      <c r="C8" s="174" t="s">
        <v>32</v>
      </c>
      <c r="D8" s="175">
        <v>38.380000000000003</v>
      </c>
      <c r="E8" s="175">
        <v>25.4</v>
      </c>
      <c r="F8" s="176">
        <v>63.78</v>
      </c>
      <c r="G8" s="177">
        <v>1</v>
      </c>
      <c r="H8" s="178">
        <v>100</v>
      </c>
      <c r="I8" s="600" t="s">
        <v>44</v>
      </c>
      <c r="J8" s="601">
        <v>34.29</v>
      </c>
      <c r="K8" s="602">
        <v>31.94</v>
      </c>
      <c r="L8" s="603">
        <f>+J8+K8</f>
        <v>66.23</v>
      </c>
      <c r="M8" s="604">
        <v>3</v>
      </c>
      <c r="N8" s="605">
        <v>99</v>
      </c>
      <c r="O8" s="637"/>
      <c r="P8" s="184"/>
      <c r="Q8" s="184"/>
      <c r="R8" s="185"/>
      <c r="S8" s="186"/>
      <c r="T8" s="187"/>
      <c r="U8" s="188">
        <f t="shared" ref="U8:U39" si="0">+H8+N8+T8</f>
        <v>199</v>
      </c>
      <c r="V8" s="189"/>
      <c r="W8" s="190"/>
      <c r="X8" s="191">
        <f t="shared" ref="X8:X39" si="1">+U8-V8-W8</f>
        <v>199</v>
      </c>
      <c r="Y8" s="192">
        <v>1</v>
      </c>
      <c r="Z8" s="193">
        <f t="shared" ref="Z8:Z39" si="2">+F8+L8+R8</f>
        <v>130.01</v>
      </c>
      <c r="AA8" s="194"/>
      <c r="AB8" s="195"/>
      <c r="AC8" s="196">
        <f t="shared" ref="AC8:AC39" si="3">+Z8-AA8-AB8</f>
        <v>130.01</v>
      </c>
      <c r="AD8" s="197"/>
      <c r="AE8" s="198"/>
      <c r="AF8" s="199">
        <v>1</v>
      </c>
      <c r="AG8" s="200"/>
      <c r="AI8">
        <v>1</v>
      </c>
    </row>
    <row r="9" spans="1:35">
      <c r="A9" s="201" t="s">
        <v>2</v>
      </c>
      <c r="B9" s="173" t="s">
        <v>30</v>
      </c>
      <c r="C9" s="202" t="s">
        <v>32</v>
      </c>
      <c r="D9" s="203">
        <v>38.380000000000003</v>
      </c>
      <c r="E9" s="203">
        <v>25.4</v>
      </c>
      <c r="F9" s="176">
        <f>+D9+E9</f>
        <v>63.78</v>
      </c>
      <c r="G9" s="204">
        <v>1</v>
      </c>
      <c r="H9" s="205">
        <v>100</v>
      </c>
      <c r="I9" s="622" t="s">
        <v>32</v>
      </c>
      <c r="J9" s="606">
        <v>33.08</v>
      </c>
      <c r="K9" s="606">
        <v>15.22</v>
      </c>
      <c r="L9" s="603">
        <f>+J9+K9</f>
        <v>48.3</v>
      </c>
      <c r="M9" s="607">
        <v>21</v>
      </c>
      <c r="N9" s="608">
        <v>90</v>
      </c>
      <c r="O9" s="210" t="s">
        <v>32</v>
      </c>
      <c r="P9" s="236">
        <v>36.89</v>
      </c>
      <c r="Q9" s="236">
        <v>34.799999999999997</v>
      </c>
      <c r="R9" s="185">
        <f t="shared" ref="R9:R16" si="4">+P9+Q9</f>
        <v>71.69</v>
      </c>
      <c r="S9" s="237">
        <v>2</v>
      </c>
      <c r="T9" s="233">
        <v>98.630136986301366</v>
      </c>
      <c r="U9" s="188">
        <f t="shared" si="0"/>
        <v>288.63013698630135</v>
      </c>
      <c r="V9" s="619">
        <v>90</v>
      </c>
      <c r="W9" s="190"/>
      <c r="X9" s="191">
        <f t="shared" si="1"/>
        <v>198.63013698630135</v>
      </c>
      <c r="Y9" s="192">
        <v>2</v>
      </c>
      <c r="Z9" s="193">
        <f t="shared" si="2"/>
        <v>183.76999999999998</v>
      </c>
      <c r="AA9" s="214">
        <v>48.3</v>
      </c>
      <c r="AB9" s="215"/>
      <c r="AC9" s="196">
        <f t="shared" si="3"/>
        <v>135.46999999999997</v>
      </c>
      <c r="AD9" s="197"/>
      <c r="AE9" s="198"/>
      <c r="AF9" s="199"/>
      <c r="AG9" s="200">
        <v>1</v>
      </c>
      <c r="AI9">
        <v>2</v>
      </c>
    </row>
    <row r="10" spans="1:35">
      <c r="A10" s="172" t="s">
        <v>79</v>
      </c>
      <c r="B10" s="173" t="s">
        <v>37</v>
      </c>
      <c r="C10" s="174"/>
      <c r="D10" s="175"/>
      <c r="E10" s="175"/>
      <c r="F10" s="176"/>
      <c r="G10" s="177"/>
      <c r="H10" s="178"/>
      <c r="I10" s="600" t="s">
        <v>32</v>
      </c>
      <c r="J10" s="601">
        <v>33.32</v>
      </c>
      <c r="K10" s="602">
        <v>24.54</v>
      </c>
      <c r="L10" s="603">
        <f>+J10+K10</f>
        <v>57.86</v>
      </c>
      <c r="M10" s="604">
        <v>6</v>
      </c>
      <c r="N10" s="605">
        <v>97.5</v>
      </c>
      <c r="O10" s="210" t="s">
        <v>32</v>
      </c>
      <c r="P10" s="236">
        <v>45.500000000000007</v>
      </c>
      <c r="Q10" s="236">
        <v>35.42</v>
      </c>
      <c r="R10" s="185">
        <f t="shared" si="4"/>
        <v>80.920000000000016</v>
      </c>
      <c r="S10" s="237">
        <v>1</v>
      </c>
      <c r="T10" s="233">
        <v>100</v>
      </c>
      <c r="U10" s="188">
        <f t="shared" si="0"/>
        <v>197.5</v>
      </c>
      <c r="V10" s="620"/>
      <c r="W10" s="190"/>
      <c r="X10" s="191">
        <f t="shared" si="1"/>
        <v>197.5</v>
      </c>
      <c r="Y10" s="192">
        <v>3</v>
      </c>
      <c r="Z10" s="193">
        <f t="shared" si="2"/>
        <v>138.78000000000003</v>
      </c>
      <c r="AA10" s="194"/>
      <c r="AB10" s="195"/>
      <c r="AC10" s="196">
        <f t="shared" si="3"/>
        <v>138.78000000000003</v>
      </c>
      <c r="AD10" s="197"/>
      <c r="AE10" s="198"/>
      <c r="AF10" s="199">
        <v>1</v>
      </c>
      <c r="AG10" s="200"/>
      <c r="AI10">
        <v>3</v>
      </c>
    </row>
    <row r="11" spans="1:35">
      <c r="A11" s="201" t="s">
        <v>153</v>
      </c>
      <c r="B11" s="173" t="s">
        <v>42</v>
      </c>
      <c r="C11" s="174" t="s">
        <v>32</v>
      </c>
      <c r="D11" s="175">
        <v>16.439999999999998</v>
      </c>
      <c r="E11" s="175">
        <v>21.78</v>
      </c>
      <c r="F11" s="176">
        <v>38.22</v>
      </c>
      <c r="G11" s="204">
        <v>3</v>
      </c>
      <c r="H11" s="623">
        <v>98.165137614678898</v>
      </c>
      <c r="I11" s="600" t="s">
        <v>32</v>
      </c>
      <c r="J11" s="601">
        <v>33.08</v>
      </c>
      <c r="K11" s="602">
        <v>15.22</v>
      </c>
      <c r="L11" s="603">
        <v>48.3</v>
      </c>
      <c r="M11" s="604">
        <v>21</v>
      </c>
      <c r="N11" s="605">
        <v>90</v>
      </c>
      <c r="O11" s="210" t="s">
        <v>32</v>
      </c>
      <c r="P11" s="236">
        <v>36.89</v>
      </c>
      <c r="Q11" s="236">
        <v>34.799999999999997</v>
      </c>
      <c r="R11" s="185">
        <f t="shared" si="4"/>
        <v>71.69</v>
      </c>
      <c r="S11" s="237">
        <v>2</v>
      </c>
      <c r="T11" s="233">
        <v>98.630136986301366</v>
      </c>
      <c r="U11" s="188">
        <f t="shared" si="0"/>
        <v>286.79527460098024</v>
      </c>
      <c r="V11" s="621">
        <v>90</v>
      </c>
      <c r="W11" s="190"/>
      <c r="X11" s="191">
        <f t="shared" si="1"/>
        <v>196.79527460098024</v>
      </c>
      <c r="Y11" s="192">
        <v>4</v>
      </c>
      <c r="Z11" s="193">
        <f t="shared" si="2"/>
        <v>158.20999999999998</v>
      </c>
      <c r="AA11" s="218">
        <v>48.3</v>
      </c>
      <c r="AB11" s="195"/>
      <c r="AC11" s="196">
        <f t="shared" si="3"/>
        <v>109.90999999999998</v>
      </c>
      <c r="AD11" s="197"/>
      <c r="AE11" s="198"/>
      <c r="AF11" s="199"/>
      <c r="AG11" s="200">
        <v>1</v>
      </c>
      <c r="AI11">
        <v>4</v>
      </c>
    </row>
    <row r="12" spans="1:35">
      <c r="A12" s="201" t="s">
        <v>7</v>
      </c>
      <c r="B12" s="173" t="s">
        <v>127</v>
      </c>
      <c r="C12" s="202" t="s">
        <v>32</v>
      </c>
      <c r="D12" s="203">
        <v>8.58</v>
      </c>
      <c r="E12" s="203">
        <v>11.74</v>
      </c>
      <c r="F12" s="176">
        <f>+D12+E12</f>
        <v>20.32</v>
      </c>
      <c r="G12" s="204">
        <v>16</v>
      </c>
      <c r="H12" s="205">
        <v>86.238532110091754</v>
      </c>
      <c r="I12" s="600" t="s">
        <v>32</v>
      </c>
      <c r="J12" s="601">
        <v>40.24</v>
      </c>
      <c r="K12" s="602">
        <v>34.229999999999997</v>
      </c>
      <c r="L12" s="603">
        <f>+J12+K12</f>
        <v>74.47</v>
      </c>
      <c r="M12" s="604">
        <v>1</v>
      </c>
      <c r="N12" s="605">
        <v>100</v>
      </c>
      <c r="O12" s="219" t="s">
        <v>32</v>
      </c>
      <c r="P12" s="184">
        <v>9.8000000000000007</v>
      </c>
      <c r="Q12" s="184">
        <v>40.04</v>
      </c>
      <c r="R12" s="185">
        <f t="shared" si="4"/>
        <v>49.84</v>
      </c>
      <c r="S12" s="186">
        <v>5</v>
      </c>
      <c r="T12" s="638">
        <v>94.520547945205479</v>
      </c>
      <c r="U12" s="188">
        <f t="shared" si="0"/>
        <v>280.7590800552972</v>
      </c>
      <c r="V12" s="223">
        <v>86.238532110091754</v>
      </c>
      <c r="W12" s="190"/>
      <c r="X12" s="224">
        <f t="shared" si="1"/>
        <v>194.52054794520546</v>
      </c>
      <c r="Y12" s="192">
        <v>5</v>
      </c>
      <c r="Z12" s="193">
        <f t="shared" si="2"/>
        <v>144.63</v>
      </c>
      <c r="AA12" s="225">
        <v>20.32</v>
      </c>
      <c r="AB12" s="195"/>
      <c r="AC12" s="196">
        <f t="shared" si="3"/>
        <v>124.31</v>
      </c>
      <c r="AD12" s="197"/>
      <c r="AE12" s="198"/>
      <c r="AF12" s="199"/>
      <c r="AG12" s="200">
        <v>1</v>
      </c>
      <c r="AI12">
        <v>5</v>
      </c>
    </row>
    <row r="13" spans="1:35">
      <c r="A13" s="201" t="s">
        <v>39</v>
      </c>
      <c r="B13" s="173" t="s">
        <v>127</v>
      </c>
      <c r="C13" s="174" t="s">
        <v>32</v>
      </c>
      <c r="D13" s="175">
        <v>8.58</v>
      </c>
      <c r="E13" s="175">
        <v>11.74</v>
      </c>
      <c r="F13" s="176">
        <v>20.32</v>
      </c>
      <c r="G13" s="177">
        <v>16</v>
      </c>
      <c r="H13" s="178">
        <v>86.238532110091754</v>
      </c>
      <c r="I13" s="600" t="s">
        <v>32</v>
      </c>
      <c r="J13" s="601">
        <v>40.24</v>
      </c>
      <c r="K13" s="602">
        <v>34.229999999999997</v>
      </c>
      <c r="L13" s="603">
        <v>74.47</v>
      </c>
      <c r="M13" s="604">
        <v>1</v>
      </c>
      <c r="N13" s="605">
        <v>100</v>
      </c>
      <c r="O13" s="219" t="s">
        <v>32</v>
      </c>
      <c r="P13" s="184">
        <v>9.8000000000000007</v>
      </c>
      <c r="Q13" s="184">
        <v>40.04</v>
      </c>
      <c r="R13" s="185">
        <f t="shared" si="4"/>
        <v>49.84</v>
      </c>
      <c r="S13" s="186">
        <v>5</v>
      </c>
      <c r="T13" s="638">
        <v>94.520547945205479</v>
      </c>
      <c r="U13" s="188">
        <f t="shared" si="0"/>
        <v>280.7590800552972</v>
      </c>
      <c r="V13" s="226">
        <v>86.238532110091754</v>
      </c>
      <c r="W13" s="190"/>
      <c r="X13" s="224">
        <f t="shared" si="1"/>
        <v>194.52054794520546</v>
      </c>
      <c r="Y13" s="192">
        <v>5</v>
      </c>
      <c r="Z13" s="193">
        <f t="shared" si="2"/>
        <v>144.63</v>
      </c>
      <c r="AA13" s="227">
        <v>20.32</v>
      </c>
      <c r="AB13" s="195"/>
      <c r="AC13" s="196">
        <f t="shared" si="3"/>
        <v>124.31</v>
      </c>
      <c r="AD13" s="197"/>
      <c r="AE13" s="198"/>
      <c r="AF13" s="199"/>
      <c r="AG13" s="200">
        <v>1</v>
      </c>
      <c r="AI13">
        <v>6</v>
      </c>
    </row>
    <row r="14" spans="1:35">
      <c r="A14" s="201" t="s">
        <v>5</v>
      </c>
      <c r="B14" s="173" t="s">
        <v>46</v>
      </c>
      <c r="C14" s="202" t="s">
        <v>47</v>
      </c>
      <c r="D14" s="203">
        <v>13.48</v>
      </c>
      <c r="E14" s="203">
        <v>10.34</v>
      </c>
      <c r="F14" s="176">
        <f>+D14+E14</f>
        <v>23.82</v>
      </c>
      <c r="G14" s="204">
        <v>11</v>
      </c>
      <c r="H14" s="205">
        <v>90.825688073394488</v>
      </c>
      <c r="I14" s="600" t="s">
        <v>47</v>
      </c>
      <c r="J14" s="601">
        <v>25.979999999999997</v>
      </c>
      <c r="K14" s="602">
        <v>29.299999999999997</v>
      </c>
      <c r="L14" s="603">
        <f>+J14+K14</f>
        <v>55.279999999999994</v>
      </c>
      <c r="M14" s="604">
        <v>10</v>
      </c>
      <c r="N14" s="605">
        <v>95.5</v>
      </c>
      <c r="O14" s="219" t="s">
        <v>47</v>
      </c>
      <c r="P14" s="184">
        <v>43.78</v>
      </c>
      <c r="Q14" s="184">
        <v>17.880000000000003</v>
      </c>
      <c r="R14" s="185">
        <f t="shared" si="4"/>
        <v>61.660000000000004</v>
      </c>
      <c r="S14" s="186">
        <v>3</v>
      </c>
      <c r="T14" s="638">
        <v>97.260273972602747</v>
      </c>
      <c r="U14" s="188">
        <f t="shared" si="0"/>
        <v>283.58596204599723</v>
      </c>
      <c r="V14" s="223">
        <v>90.825688073394488</v>
      </c>
      <c r="W14" s="190"/>
      <c r="X14" s="228">
        <f t="shared" si="1"/>
        <v>192.76027397260276</v>
      </c>
      <c r="Y14" s="192">
        <v>6</v>
      </c>
      <c r="Z14" s="193">
        <f t="shared" si="2"/>
        <v>140.76</v>
      </c>
      <c r="AA14" s="229">
        <v>23.82</v>
      </c>
      <c r="AB14" s="195"/>
      <c r="AC14" s="196">
        <f t="shared" si="3"/>
        <v>116.94</v>
      </c>
      <c r="AD14" s="197"/>
      <c r="AE14" s="198"/>
      <c r="AF14" s="199"/>
      <c r="AG14" s="200">
        <v>1</v>
      </c>
      <c r="AI14">
        <v>7</v>
      </c>
    </row>
    <row r="15" spans="1:35">
      <c r="A15" s="201" t="s">
        <v>6</v>
      </c>
      <c r="B15" s="173" t="s">
        <v>45</v>
      </c>
      <c r="C15" s="174" t="s">
        <v>47</v>
      </c>
      <c r="D15" s="175">
        <v>13.48</v>
      </c>
      <c r="E15" s="175">
        <v>10.34</v>
      </c>
      <c r="F15" s="176">
        <v>23.82</v>
      </c>
      <c r="G15" s="204">
        <v>11</v>
      </c>
      <c r="H15" s="623">
        <v>90.825688073394488</v>
      </c>
      <c r="I15" s="600" t="s">
        <v>47</v>
      </c>
      <c r="J15" s="601">
        <v>25.979999999999997</v>
      </c>
      <c r="K15" s="602">
        <v>29.299999999999997</v>
      </c>
      <c r="L15" s="603">
        <v>55.279999999999994</v>
      </c>
      <c r="M15" s="604">
        <v>10</v>
      </c>
      <c r="N15" s="605">
        <v>95.5</v>
      </c>
      <c r="O15" s="219" t="s">
        <v>47</v>
      </c>
      <c r="P15" s="184">
        <v>43.78</v>
      </c>
      <c r="Q15" s="184">
        <v>17.880000000000003</v>
      </c>
      <c r="R15" s="185">
        <f t="shared" si="4"/>
        <v>61.660000000000004</v>
      </c>
      <c r="S15" s="186">
        <v>3</v>
      </c>
      <c r="T15" s="638">
        <v>97.260273972602747</v>
      </c>
      <c r="U15" s="188">
        <f t="shared" si="0"/>
        <v>283.58596204599723</v>
      </c>
      <c r="V15" s="624">
        <v>90.825688073394488</v>
      </c>
      <c r="W15" s="190"/>
      <c r="X15" s="228">
        <f t="shared" si="1"/>
        <v>192.76027397260276</v>
      </c>
      <c r="Y15" s="192">
        <v>6</v>
      </c>
      <c r="Z15" s="193">
        <f t="shared" si="2"/>
        <v>140.76</v>
      </c>
      <c r="AA15" s="230">
        <v>23.82</v>
      </c>
      <c r="AB15" s="195"/>
      <c r="AC15" s="196">
        <f t="shared" si="3"/>
        <v>116.94</v>
      </c>
      <c r="AD15" s="197"/>
      <c r="AE15" s="198"/>
      <c r="AF15" s="199"/>
      <c r="AG15" s="200">
        <v>1</v>
      </c>
      <c r="AI15">
        <v>8</v>
      </c>
    </row>
    <row r="16" spans="1:35">
      <c r="A16" s="201" t="s">
        <v>52</v>
      </c>
      <c r="B16" s="173" t="s">
        <v>53</v>
      </c>
      <c r="C16" s="202" t="s">
        <v>32</v>
      </c>
      <c r="D16" s="203">
        <v>31.240000000000002</v>
      </c>
      <c r="E16" s="203">
        <v>7.5600000000000005</v>
      </c>
      <c r="F16" s="176">
        <f>+D16+E16</f>
        <v>38.800000000000004</v>
      </c>
      <c r="G16" s="204">
        <v>2</v>
      </c>
      <c r="H16" s="205">
        <v>99.082568807339456</v>
      </c>
      <c r="I16" s="600" t="s">
        <v>32</v>
      </c>
      <c r="J16" s="601">
        <v>22.96</v>
      </c>
      <c r="K16" s="602">
        <v>24.8</v>
      </c>
      <c r="L16" s="603">
        <f>+J16+K16</f>
        <v>47.760000000000005</v>
      </c>
      <c r="M16" s="604">
        <v>24</v>
      </c>
      <c r="N16" s="605">
        <v>88.5</v>
      </c>
      <c r="O16" s="231" t="s">
        <v>32</v>
      </c>
      <c r="P16" s="185">
        <v>17.14</v>
      </c>
      <c r="Q16" s="232">
        <v>25.18</v>
      </c>
      <c r="R16" s="185">
        <f t="shared" si="4"/>
        <v>42.32</v>
      </c>
      <c r="S16" s="137">
        <v>7</v>
      </c>
      <c r="T16" s="233">
        <v>91.780821917808225</v>
      </c>
      <c r="U16" s="188">
        <f t="shared" si="0"/>
        <v>279.36339072514767</v>
      </c>
      <c r="V16" s="217">
        <v>88.5</v>
      </c>
      <c r="W16" s="190"/>
      <c r="X16" s="191">
        <f t="shared" si="1"/>
        <v>190.86339072514767</v>
      </c>
      <c r="Y16" s="192">
        <v>7</v>
      </c>
      <c r="Z16" s="193">
        <f t="shared" si="2"/>
        <v>128.88</v>
      </c>
      <c r="AA16" s="234">
        <v>47.760000000000005</v>
      </c>
      <c r="AB16" s="195"/>
      <c r="AC16" s="196">
        <f t="shared" si="3"/>
        <v>81.11999999999999</v>
      </c>
      <c r="AD16" s="197"/>
      <c r="AE16" s="198"/>
      <c r="AF16" s="199"/>
      <c r="AG16" s="200">
        <v>1</v>
      </c>
      <c r="AI16">
        <v>9</v>
      </c>
    </row>
    <row r="17" spans="1:35">
      <c r="A17" s="235" t="s">
        <v>154</v>
      </c>
      <c r="B17" s="173" t="s">
        <v>33</v>
      </c>
      <c r="C17" s="174" t="s">
        <v>32</v>
      </c>
      <c r="D17" s="175">
        <v>25.099999999999998</v>
      </c>
      <c r="E17" s="175">
        <v>5.84</v>
      </c>
      <c r="F17" s="176">
        <v>30.939999999999998</v>
      </c>
      <c r="G17" s="204">
        <v>5</v>
      </c>
      <c r="H17" s="623">
        <v>96.330275229357795</v>
      </c>
      <c r="I17" s="600" t="s">
        <v>32</v>
      </c>
      <c r="J17" s="601">
        <v>15.68</v>
      </c>
      <c r="K17" s="602">
        <v>37.6</v>
      </c>
      <c r="L17" s="603">
        <f>+J17+K17</f>
        <v>53.28</v>
      </c>
      <c r="M17" s="604">
        <v>12</v>
      </c>
      <c r="N17" s="605">
        <v>94.5</v>
      </c>
      <c r="O17" s="639"/>
      <c r="P17" s="236"/>
      <c r="Q17" s="9"/>
      <c r="R17" s="185"/>
      <c r="S17" s="237"/>
      <c r="T17" s="238"/>
      <c r="U17" s="188">
        <f t="shared" si="0"/>
        <v>190.8302752293578</v>
      </c>
      <c r="V17" s="189"/>
      <c r="W17" s="190"/>
      <c r="X17" s="224">
        <f t="shared" si="1"/>
        <v>190.8302752293578</v>
      </c>
      <c r="Y17" s="192">
        <v>8</v>
      </c>
      <c r="Z17" s="193">
        <f t="shared" si="2"/>
        <v>84.22</v>
      </c>
      <c r="AA17" s="194"/>
      <c r="AB17" s="195"/>
      <c r="AC17" s="196">
        <f t="shared" si="3"/>
        <v>84.22</v>
      </c>
      <c r="AD17" s="197"/>
      <c r="AE17" s="198"/>
      <c r="AF17" s="199">
        <v>1</v>
      </c>
      <c r="AG17" s="200"/>
      <c r="AI17">
        <v>10</v>
      </c>
    </row>
    <row r="18" spans="1:35">
      <c r="A18" s="172" t="s">
        <v>77</v>
      </c>
      <c r="B18" s="173" t="s">
        <v>129</v>
      </c>
      <c r="C18" s="202" t="s">
        <v>32</v>
      </c>
      <c r="D18" s="203">
        <v>25.099999999999998</v>
      </c>
      <c r="E18" s="203">
        <v>5.84</v>
      </c>
      <c r="F18" s="176">
        <f>+D18+E18</f>
        <v>30.939999999999998</v>
      </c>
      <c r="G18" s="204">
        <v>5</v>
      </c>
      <c r="H18" s="205">
        <v>96.330275229357795</v>
      </c>
      <c r="I18" s="600" t="s">
        <v>32</v>
      </c>
      <c r="J18" s="601">
        <v>15.68</v>
      </c>
      <c r="K18" s="602">
        <v>37.6</v>
      </c>
      <c r="L18" s="603">
        <v>53.28</v>
      </c>
      <c r="M18" s="604">
        <v>12</v>
      </c>
      <c r="N18" s="605">
        <v>94.5</v>
      </c>
      <c r="O18" s="637"/>
      <c r="P18" s="184"/>
      <c r="Q18" s="184"/>
      <c r="R18" s="185"/>
      <c r="S18" s="186"/>
      <c r="T18" s="187"/>
      <c r="U18" s="188">
        <f t="shared" si="0"/>
        <v>190.8302752293578</v>
      </c>
      <c r="V18" s="189"/>
      <c r="W18" s="190"/>
      <c r="X18" s="224">
        <f t="shared" si="1"/>
        <v>190.8302752293578</v>
      </c>
      <c r="Y18" s="192">
        <v>8</v>
      </c>
      <c r="Z18" s="193">
        <f t="shared" si="2"/>
        <v>84.22</v>
      </c>
      <c r="AA18" s="194"/>
      <c r="AB18" s="195"/>
      <c r="AC18" s="196">
        <f t="shared" si="3"/>
        <v>84.22</v>
      </c>
      <c r="AD18" s="197"/>
      <c r="AE18" s="198"/>
      <c r="AF18" s="199">
        <v>1</v>
      </c>
      <c r="AG18" s="200"/>
      <c r="AI18">
        <v>11</v>
      </c>
    </row>
    <row r="19" spans="1:35">
      <c r="A19" s="201" t="s">
        <v>17</v>
      </c>
      <c r="B19" s="173" t="s">
        <v>66</v>
      </c>
      <c r="C19" s="202" t="s">
        <v>32</v>
      </c>
      <c r="D19" s="203">
        <v>22.36</v>
      </c>
      <c r="E19" s="203">
        <v>7.7799999999999994</v>
      </c>
      <c r="F19" s="176">
        <f>+D19+E19</f>
        <v>30.14</v>
      </c>
      <c r="G19" s="204">
        <v>8</v>
      </c>
      <c r="H19" s="205">
        <v>93.577981651376149</v>
      </c>
      <c r="I19" s="622" t="s">
        <v>32</v>
      </c>
      <c r="J19" s="625">
        <v>26.5</v>
      </c>
      <c r="K19" s="626">
        <v>6.5</v>
      </c>
      <c r="L19" s="603">
        <f>+J19+K19</f>
        <v>33</v>
      </c>
      <c r="M19" s="604">
        <v>51</v>
      </c>
      <c r="N19" s="627">
        <v>75</v>
      </c>
      <c r="O19" s="210" t="s">
        <v>32</v>
      </c>
      <c r="P19" s="236">
        <v>32.47</v>
      </c>
      <c r="Q19" s="236">
        <v>17.659999999999997</v>
      </c>
      <c r="R19" s="185">
        <f>+P19+Q19</f>
        <v>50.129999999999995</v>
      </c>
      <c r="S19" s="237">
        <v>4</v>
      </c>
      <c r="T19" s="233">
        <v>95.890410958904098</v>
      </c>
      <c r="U19" s="188">
        <f t="shared" si="0"/>
        <v>264.46839261028026</v>
      </c>
      <c r="V19" s="628">
        <v>75</v>
      </c>
      <c r="W19" s="190"/>
      <c r="X19" s="228">
        <f t="shared" si="1"/>
        <v>189.46839261028026</v>
      </c>
      <c r="Y19" s="192">
        <v>9</v>
      </c>
      <c r="Z19" s="193">
        <f t="shared" si="2"/>
        <v>113.27</v>
      </c>
      <c r="AA19" s="239">
        <v>33</v>
      </c>
      <c r="AB19" s="195"/>
      <c r="AC19" s="196">
        <f t="shared" si="3"/>
        <v>80.27</v>
      </c>
      <c r="AD19" s="197"/>
      <c r="AE19" s="198"/>
      <c r="AF19" s="199"/>
      <c r="AG19" s="200">
        <v>1</v>
      </c>
      <c r="AI19">
        <v>12</v>
      </c>
    </row>
    <row r="20" spans="1:35">
      <c r="A20" s="201" t="s">
        <v>14</v>
      </c>
      <c r="B20" s="173" t="s">
        <v>127</v>
      </c>
      <c r="C20" s="202" t="s">
        <v>32</v>
      </c>
      <c r="D20" s="203">
        <v>22.36</v>
      </c>
      <c r="E20" s="203">
        <v>7.7799999999999994</v>
      </c>
      <c r="F20" s="176">
        <v>30.14</v>
      </c>
      <c r="G20" s="204">
        <v>8</v>
      </c>
      <c r="H20" s="205">
        <v>93.577981651376149</v>
      </c>
      <c r="I20" s="600" t="s">
        <v>32</v>
      </c>
      <c r="J20" s="601">
        <v>26.5</v>
      </c>
      <c r="K20" s="602">
        <v>6.5</v>
      </c>
      <c r="L20" s="603">
        <v>33</v>
      </c>
      <c r="M20" s="604">
        <v>51</v>
      </c>
      <c r="N20" s="605">
        <v>75</v>
      </c>
      <c r="O20" s="210" t="s">
        <v>32</v>
      </c>
      <c r="P20" s="236">
        <v>32.47</v>
      </c>
      <c r="Q20" s="236">
        <v>17.659999999999997</v>
      </c>
      <c r="R20" s="185">
        <f>+P20+Q20</f>
        <v>50.129999999999995</v>
      </c>
      <c r="S20" s="237">
        <v>4</v>
      </c>
      <c r="T20" s="233">
        <v>95.890410958904098</v>
      </c>
      <c r="U20" s="188">
        <f t="shared" si="0"/>
        <v>264.46839261028026</v>
      </c>
      <c r="V20" s="217">
        <v>75</v>
      </c>
      <c r="W20" s="190"/>
      <c r="X20" s="228">
        <f t="shared" si="1"/>
        <v>189.46839261028026</v>
      </c>
      <c r="Y20" s="192">
        <v>9</v>
      </c>
      <c r="Z20" s="193">
        <f t="shared" si="2"/>
        <v>113.27</v>
      </c>
      <c r="AA20" s="239">
        <v>33</v>
      </c>
      <c r="AB20" s="195"/>
      <c r="AC20" s="196">
        <f t="shared" si="3"/>
        <v>80.27</v>
      </c>
      <c r="AD20" s="197"/>
      <c r="AE20" s="198"/>
      <c r="AF20" s="199"/>
      <c r="AG20" s="200">
        <v>1</v>
      </c>
      <c r="AI20">
        <v>13</v>
      </c>
    </row>
    <row r="21" spans="1:35">
      <c r="A21" s="172" t="s">
        <v>54</v>
      </c>
      <c r="B21" s="173" t="s">
        <v>55</v>
      </c>
      <c r="C21" s="174" t="s">
        <v>32</v>
      </c>
      <c r="D21" s="175">
        <v>31.240000000000002</v>
      </c>
      <c r="E21" s="175">
        <v>7.5600000000000005</v>
      </c>
      <c r="F21" s="176">
        <v>38.800000000000004</v>
      </c>
      <c r="G21" s="177">
        <v>2</v>
      </c>
      <c r="H21" s="178">
        <v>99.082568807339456</v>
      </c>
      <c r="I21" s="600" t="s">
        <v>32</v>
      </c>
      <c r="J21" s="601">
        <v>22.96</v>
      </c>
      <c r="K21" s="602">
        <v>24.8</v>
      </c>
      <c r="L21" s="603">
        <v>47.760000000000005</v>
      </c>
      <c r="M21" s="604">
        <v>24</v>
      </c>
      <c r="N21" s="605">
        <v>88.5</v>
      </c>
      <c r="O21" s="639"/>
      <c r="P21" s="236"/>
      <c r="Q21" s="9"/>
      <c r="R21" s="185"/>
      <c r="S21" s="237"/>
      <c r="T21" s="238"/>
      <c r="U21" s="188">
        <f t="shared" si="0"/>
        <v>187.58256880733944</v>
      </c>
      <c r="V21" s="189"/>
      <c r="W21" s="190"/>
      <c r="X21" s="191">
        <f t="shared" si="1"/>
        <v>187.58256880733944</v>
      </c>
      <c r="Y21" s="192">
        <v>10</v>
      </c>
      <c r="Z21" s="193">
        <f t="shared" si="2"/>
        <v>86.56</v>
      </c>
      <c r="AA21" s="194"/>
      <c r="AB21" s="195"/>
      <c r="AC21" s="196">
        <f t="shared" si="3"/>
        <v>86.56</v>
      </c>
      <c r="AD21" s="197"/>
      <c r="AE21" s="198"/>
      <c r="AF21" s="199">
        <v>1</v>
      </c>
      <c r="AG21" s="200"/>
      <c r="AI21">
        <v>14</v>
      </c>
    </row>
    <row r="22" spans="1:35">
      <c r="A22" s="172" t="s">
        <v>156</v>
      </c>
      <c r="B22" s="173" t="s">
        <v>127</v>
      </c>
      <c r="C22" s="202" t="s">
        <v>32</v>
      </c>
      <c r="D22" s="203">
        <v>0</v>
      </c>
      <c r="E22" s="203">
        <v>18.54</v>
      </c>
      <c r="F22" s="176">
        <f>+D22+E22</f>
        <v>18.54</v>
      </c>
      <c r="G22" s="204">
        <v>17</v>
      </c>
      <c r="H22" s="205">
        <v>85.321100917431195</v>
      </c>
      <c r="I22" s="600" t="s">
        <v>32</v>
      </c>
      <c r="J22" s="601">
        <v>30.340000000000003</v>
      </c>
      <c r="K22" s="602">
        <v>17.82</v>
      </c>
      <c r="L22" s="603">
        <f>+J22+K22</f>
        <v>48.160000000000004</v>
      </c>
      <c r="M22" s="604">
        <v>22</v>
      </c>
      <c r="N22" s="605">
        <v>89.5</v>
      </c>
      <c r="O22" s="231"/>
      <c r="P22" s="185"/>
      <c r="Q22" s="232"/>
      <c r="R22" s="185"/>
      <c r="S22" s="137"/>
      <c r="T22" s="238"/>
      <c r="U22" s="188">
        <f t="shared" si="0"/>
        <v>174.82110091743118</v>
      </c>
      <c r="V22" s="240"/>
      <c r="W22" s="190"/>
      <c r="X22" s="191">
        <f t="shared" si="1"/>
        <v>174.82110091743118</v>
      </c>
      <c r="Y22" s="192">
        <v>11</v>
      </c>
      <c r="Z22" s="193">
        <f t="shared" si="2"/>
        <v>66.7</v>
      </c>
      <c r="AA22" s="241"/>
      <c r="AB22" s="195"/>
      <c r="AC22" s="196">
        <f t="shared" si="3"/>
        <v>66.7</v>
      </c>
      <c r="AD22" s="197"/>
      <c r="AE22" s="198"/>
      <c r="AF22" s="199">
        <v>1</v>
      </c>
      <c r="AG22" s="200"/>
      <c r="AI22">
        <v>15</v>
      </c>
    </row>
    <row r="23" spans="1:35">
      <c r="A23" s="201" t="s">
        <v>121</v>
      </c>
      <c r="B23" s="173"/>
      <c r="C23" s="174" t="s">
        <v>32</v>
      </c>
      <c r="D23" s="175">
        <v>0</v>
      </c>
      <c r="E23" s="175">
        <v>30.240000000000002</v>
      </c>
      <c r="F23" s="176">
        <v>30.240000000000002</v>
      </c>
      <c r="G23" s="177">
        <v>7</v>
      </c>
      <c r="H23" s="178">
        <v>94.495412844036693</v>
      </c>
      <c r="I23" s="622" t="s">
        <v>47</v>
      </c>
      <c r="J23" s="606">
        <v>23.939999999999998</v>
      </c>
      <c r="K23" s="606">
        <v>13.84</v>
      </c>
      <c r="L23" s="603">
        <v>37.78</v>
      </c>
      <c r="M23" s="607">
        <v>41</v>
      </c>
      <c r="N23" s="608">
        <v>80</v>
      </c>
      <c r="O23" s="242" t="s">
        <v>47</v>
      </c>
      <c r="P23" s="135">
        <v>18.14</v>
      </c>
      <c r="Q23" s="135">
        <v>2.44</v>
      </c>
      <c r="R23" s="185">
        <f>+P23+Q23</f>
        <v>20.580000000000002</v>
      </c>
      <c r="S23" s="136">
        <v>33</v>
      </c>
      <c r="T23" s="638">
        <v>56.164383561643838</v>
      </c>
      <c r="U23" s="188">
        <f t="shared" si="0"/>
        <v>230.65979640568054</v>
      </c>
      <c r="V23" s="640">
        <v>56.164383561643838</v>
      </c>
      <c r="W23" s="190"/>
      <c r="X23" s="191">
        <f t="shared" si="1"/>
        <v>174.49541284403671</v>
      </c>
      <c r="Y23" s="192">
        <v>12</v>
      </c>
      <c r="Z23" s="193">
        <f t="shared" si="2"/>
        <v>88.600000000000009</v>
      </c>
      <c r="AA23" s="641">
        <v>20.580000000000002</v>
      </c>
      <c r="AB23" s="195"/>
      <c r="AC23" s="196">
        <f t="shared" si="3"/>
        <v>68.02000000000001</v>
      </c>
      <c r="AE23" s="245"/>
      <c r="AF23" s="246"/>
      <c r="AG23" s="247">
        <v>1</v>
      </c>
      <c r="AI23">
        <v>16</v>
      </c>
    </row>
    <row r="24" spans="1:35">
      <c r="A24" s="201" t="s">
        <v>157</v>
      </c>
      <c r="B24" s="173" t="s">
        <v>95</v>
      </c>
      <c r="C24" s="202" t="s">
        <v>32</v>
      </c>
      <c r="D24" s="203">
        <v>6.25</v>
      </c>
      <c r="E24" s="203">
        <v>11.4</v>
      </c>
      <c r="F24" s="176">
        <f>+D24+E24</f>
        <v>17.649999999999999</v>
      </c>
      <c r="G24" s="204">
        <v>19</v>
      </c>
      <c r="H24" s="205">
        <v>83.486238532110093</v>
      </c>
      <c r="I24" s="600" t="s">
        <v>32</v>
      </c>
      <c r="J24" s="601">
        <v>2.12</v>
      </c>
      <c r="K24" s="602">
        <v>1.32</v>
      </c>
      <c r="L24" s="603">
        <f>+J24+K24</f>
        <v>3.4400000000000004</v>
      </c>
      <c r="M24" s="604">
        <v>184</v>
      </c>
      <c r="N24" s="605">
        <v>8.5</v>
      </c>
      <c r="O24" s="210" t="s">
        <v>32</v>
      </c>
      <c r="P24" s="236">
        <v>30.88</v>
      </c>
      <c r="Q24" s="236">
        <v>1.32</v>
      </c>
      <c r="R24" s="185">
        <f>+P24+Q24</f>
        <v>32.199999999999996</v>
      </c>
      <c r="S24" s="237">
        <v>11</v>
      </c>
      <c r="T24" s="233">
        <v>86.301369863013704</v>
      </c>
      <c r="U24" s="188">
        <f t="shared" si="0"/>
        <v>178.28760839512381</v>
      </c>
      <c r="V24" s="217">
        <v>8.5</v>
      </c>
      <c r="W24" s="190"/>
      <c r="X24" s="191">
        <f t="shared" si="1"/>
        <v>169.78760839512381</v>
      </c>
      <c r="Y24" s="192">
        <v>13</v>
      </c>
      <c r="Z24" s="193">
        <f t="shared" si="2"/>
        <v>53.289999999999992</v>
      </c>
      <c r="AA24" s="218">
        <v>3.4400000000000004</v>
      </c>
      <c r="AB24" s="195"/>
      <c r="AC24" s="196">
        <f t="shared" si="3"/>
        <v>49.849999999999994</v>
      </c>
      <c r="AD24" s="197"/>
      <c r="AE24" s="198"/>
      <c r="AF24" s="199"/>
      <c r="AG24" s="200">
        <v>1</v>
      </c>
      <c r="AI24">
        <v>17</v>
      </c>
    </row>
    <row r="25" spans="1:35">
      <c r="A25" s="248" t="s">
        <v>134</v>
      </c>
      <c r="B25" s="249" t="s">
        <v>37</v>
      </c>
      <c r="C25" s="174" t="s">
        <v>32</v>
      </c>
      <c r="D25" s="175">
        <v>0</v>
      </c>
      <c r="E25" s="175">
        <v>0</v>
      </c>
      <c r="F25" s="176">
        <f>+D25+E25</f>
        <v>0</v>
      </c>
      <c r="G25" s="204">
        <v>76</v>
      </c>
      <c r="H25" s="178">
        <v>0</v>
      </c>
      <c r="I25" s="600" t="s">
        <v>32</v>
      </c>
      <c r="J25" s="601">
        <v>19.700000000000003</v>
      </c>
      <c r="K25" s="602">
        <v>23.159999999999997</v>
      </c>
      <c r="L25" s="603">
        <v>42.86</v>
      </c>
      <c r="M25" s="604">
        <v>30</v>
      </c>
      <c r="N25" s="605">
        <v>85.5</v>
      </c>
      <c r="O25" s="219" t="s">
        <v>32</v>
      </c>
      <c r="P25" s="184">
        <v>20.079999999999998</v>
      </c>
      <c r="Q25" s="184">
        <v>11.14</v>
      </c>
      <c r="R25" s="185">
        <f>+P25+Q25</f>
        <v>31.22</v>
      </c>
      <c r="S25" s="186">
        <v>13</v>
      </c>
      <c r="T25" s="638">
        <v>83.561643835616437</v>
      </c>
      <c r="U25" s="188">
        <f t="shared" si="0"/>
        <v>169.06164383561645</v>
      </c>
      <c r="V25" s="226">
        <v>0</v>
      </c>
      <c r="W25" s="190"/>
      <c r="X25" s="191">
        <f t="shared" si="1"/>
        <v>169.06164383561645</v>
      </c>
      <c r="Y25" s="192">
        <v>14</v>
      </c>
      <c r="Z25" s="193">
        <f t="shared" si="2"/>
        <v>74.08</v>
      </c>
      <c r="AA25" s="250">
        <v>0</v>
      </c>
      <c r="AB25" s="195"/>
      <c r="AC25" s="196">
        <f t="shared" si="3"/>
        <v>74.08</v>
      </c>
      <c r="AD25" s="197"/>
      <c r="AE25" s="198"/>
      <c r="AF25" s="199"/>
      <c r="AG25" s="200">
        <v>1</v>
      </c>
      <c r="AI25">
        <v>18</v>
      </c>
    </row>
    <row r="26" spans="1:35">
      <c r="A26" s="235" t="s">
        <v>16</v>
      </c>
      <c r="B26" s="173" t="s">
        <v>127</v>
      </c>
      <c r="C26" s="174" t="s">
        <v>32</v>
      </c>
      <c r="D26" s="175">
        <v>17.96</v>
      </c>
      <c r="E26" s="175">
        <v>18.439999999999998</v>
      </c>
      <c r="F26" s="176">
        <f>+D26+E26</f>
        <v>36.4</v>
      </c>
      <c r="G26" s="204">
        <v>4</v>
      </c>
      <c r="H26" s="623">
        <v>97.247706422018354</v>
      </c>
      <c r="I26" s="622" t="s">
        <v>32</v>
      </c>
      <c r="J26" s="606">
        <v>22.38</v>
      </c>
      <c r="K26" s="606">
        <v>9.379999999999999</v>
      </c>
      <c r="L26" s="603">
        <f>+J26+K26</f>
        <v>31.759999999999998</v>
      </c>
      <c r="M26" s="607">
        <v>58</v>
      </c>
      <c r="N26" s="608">
        <v>71.5</v>
      </c>
      <c r="O26" s="210"/>
      <c r="P26" s="236"/>
      <c r="Q26" s="236"/>
      <c r="R26" s="185"/>
      <c r="S26" s="251"/>
      <c r="T26" s="238"/>
      <c r="U26" s="188">
        <f t="shared" si="0"/>
        <v>168.74770642201835</v>
      </c>
      <c r="V26" s="189"/>
      <c r="W26" s="190"/>
      <c r="X26" s="224">
        <f t="shared" si="1"/>
        <v>168.74770642201835</v>
      </c>
      <c r="Y26" s="192">
        <v>15</v>
      </c>
      <c r="Z26" s="193">
        <f t="shared" si="2"/>
        <v>68.16</v>
      </c>
      <c r="AA26" s="194"/>
      <c r="AB26" s="195"/>
      <c r="AC26" s="196">
        <f t="shared" si="3"/>
        <v>68.16</v>
      </c>
      <c r="AD26" s="197"/>
      <c r="AE26" s="198"/>
      <c r="AF26" s="199">
        <v>1</v>
      </c>
      <c r="AG26" s="200"/>
      <c r="AI26">
        <v>19</v>
      </c>
    </row>
    <row r="27" spans="1:35">
      <c r="A27" s="252" t="s">
        <v>19</v>
      </c>
      <c r="B27" s="173" t="s">
        <v>78</v>
      </c>
      <c r="C27" s="174" t="s">
        <v>32</v>
      </c>
      <c r="D27" s="175">
        <v>17.96</v>
      </c>
      <c r="E27" s="175">
        <v>18.439999999999998</v>
      </c>
      <c r="F27" s="176">
        <v>36.4</v>
      </c>
      <c r="G27" s="204">
        <v>4</v>
      </c>
      <c r="H27" s="623">
        <v>97.247706422018354</v>
      </c>
      <c r="I27" s="622" t="s">
        <v>32</v>
      </c>
      <c r="J27" s="606">
        <v>22.38</v>
      </c>
      <c r="K27" s="606">
        <v>9.379999999999999</v>
      </c>
      <c r="L27" s="603">
        <v>31.759999999999998</v>
      </c>
      <c r="M27" s="607">
        <v>58</v>
      </c>
      <c r="N27" s="608">
        <v>71.5</v>
      </c>
      <c r="O27" s="210"/>
      <c r="P27" s="236"/>
      <c r="Q27" s="236"/>
      <c r="R27" s="185"/>
      <c r="S27" s="251"/>
      <c r="T27" s="238"/>
      <c r="U27" s="188">
        <f t="shared" si="0"/>
        <v>168.74770642201835</v>
      </c>
      <c r="V27" s="189"/>
      <c r="W27" s="190"/>
      <c r="X27" s="224">
        <f t="shared" si="1"/>
        <v>168.74770642201835</v>
      </c>
      <c r="Y27" s="192">
        <v>15</v>
      </c>
      <c r="Z27" s="193">
        <f t="shared" si="2"/>
        <v>68.16</v>
      </c>
      <c r="AA27" s="194"/>
      <c r="AB27" s="195"/>
      <c r="AC27" s="196">
        <f t="shared" si="3"/>
        <v>68.16</v>
      </c>
      <c r="AD27" s="197"/>
      <c r="AE27" s="198"/>
      <c r="AF27" s="199">
        <v>1</v>
      </c>
      <c r="AG27" s="200"/>
      <c r="AI27">
        <v>20</v>
      </c>
    </row>
    <row r="28" spans="1:35">
      <c r="A28" s="235" t="s">
        <v>1</v>
      </c>
      <c r="B28" s="173" t="s">
        <v>37</v>
      </c>
      <c r="C28" s="202" t="s">
        <v>32</v>
      </c>
      <c r="D28" s="203">
        <v>13.02</v>
      </c>
      <c r="E28" s="203">
        <v>9.18</v>
      </c>
      <c r="F28" s="176">
        <f>+D28+E28</f>
        <v>22.2</v>
      </c>
      <c r="G28" s="204">
        <v>14</v>
      </c>
      <c r="H28" s="205">
        <v>88.073394495412856</v>
      </c>
      <c r="I28" s="600" t="s">
        <v>32</v>
      </c>
      <c r="J28" s="601">
        <v>18.82</v>
      </c>
      <c r="K28" s="602">
        <v>16.100000000000001</v>
      </c>
      <c r="L28" s="603">
        <f>+J28+K28</f>
        <v>34.92</v>
      </c>
      <c r="M28" s="604">
        <v>47</v>
      </c>
      <c r="N28" s="605">
        <v>77</v>
      </c>
      <c r="O28" s="639"/>
      <c r="P28" s="236"/>
      <c r="Q28" s="9"/>
      <c r="R28" s="185"/>
      <c r="S28" s="251"/>
      <c r="T28" s="238"/>
      <c r="U28" s="188">
        <f t="shared" si="0"/>
        <v>165.07339449541286</v>
      </c>
      <c r="V28" s="189"/>
      <c r="W28" s="190"/>
      <c r="X28" s="191">
        <f t="shared" si="1"/>
        <v>165.07339449541286</v>
      </c>
      <c r="Y28" s="192">
        <v>16</v>
      </c>
      <c r="Z28" s="193">
        <f t="shared" si="2"/>
        <v>57.120000000000005</v>
      </c>
      <c r="AA28" s="253"/>
      <c r="AB28" s="195"/>
      <c r="AC28" s="196">
        <f t="shared" si="3"/>
        <v>57.120000000000005</v>
      </c>
      <c r="AD28" s="197"/>
      <c r="AE28" s="198"/>
      <c r="AF28" s="199">
        <v>1</v>
      </c>
      <c r="AG28" s="200"/>
      <c r="AI28">
        <v>21</v>
      </c>
    </row>
    <row r="29" spans="1:35">
      <c r="A29" s="248" t="s">
        <v>158</v>
      </c>
      <c r="B29" s="249" t="s">
        <v>40</v>
      </c>
      <c r="C29" s="174" t="s">
        <v>32</v>
      </c>
      <c r="D29" s="175">
        <v>6.25</v>
      </c>
      <c r="E29" s="175">
        <v>11.4</v>
      </c>
      <c r="F29" s="176">
        <v>17.649999999999999</v>
      </c>
      <c r="G29" s="204">
        <v>19</v>
      </c>
      <c r="H29" s="623">
        <v>83.486238532110093</v>
      </c>
      <c r="I29" s="600" t="s">
        <v>32</v>
      </c>
      <c r="J29" s="601">
        <v>0</v>
      </c>
      <c r="K29" s="602">
        <v>0</v>
      </c>
      <c r="L29" s="603">
        <f>+J29+K29</f>
        <v>0</v>
      </c>
      <c r="M29" s="604">
        <v>197</v>
      </c>
      <c r="N29" s="605">
        <v>0</v>
      </c>
      <c r="O29" s="210" t="s">
        <v>32</v>
      </c>
      <c r="P29" s="236">
        <v>21.13</v>
      </c>
      <c r="Q29" s="236">
        <v>9.66</v>
      </c>
      <c r="R29" s="185">
        <f>+P29+Q29</f>
        <v>30.79</v>
      </c>
      <c r="S29" s="251">
        <v>15</v>
      </c>
      <c r="T29" s="233">
        <v>80.821917808219183</v>
      </c>
      <c r="U29" s="188">
        <f t="shared" si="0"/>
        <v>164.30815634032928</v>
      </c>
      <c r="V29" s="217">
        <v>0</v>
      </c>
      <c r="W29" s="190"/>
      <c r="X29" s="191">
        <f t="shared" si="1"/>
        <v>164.30815634032928</v>
      </c>
      <c r="Y29" s="192">
        <v>17</v>
      </c>
      <c r="Z29" s="193">
        <f t="shared" si="2"/>
        <v>48.44</v>
      </c>
      <c r="AA29" s="255">
        <v>0</v>
      </c>
      <c r="AB29" s="195"/>
      <c r="AC29" s="196">
        <f t="shared" si="3"/>
        <v>48.44</v>
      </c>
      <c r="AD29" s="197"/>
      <c r="AE29" s="198"/>
      <c r="AF29" s="199"/>
      <c r="AG29" s="200">
        <v>1</v>
      </c>
      <c r="AI29">
        <v>22</v>
      </c>
    </row>
    <row r="30" spans="1:35">
      <c r="A30" s="201" t="s">
        <v>10</v>
      </c>
      <c r="B30" s="173" t="s">
        <v>75</v>
      </c>
      <c r="C30" s="202" t="s">
        <v>32</v>
      </c>
      <c r="D30" s="203">
        <v>9.64</v>
      </c>
      <c r="E30" s="203">
        <v>10.82</v>
      </c>
      <c r="F30" s="176">
        <f>+D30+E30</f>
        <v>20.46</v>
      </c>
      <c r="G30" s="204">
        <v>15</v>
      </c>
      <c r="H30" s="205">
        <v>87.155963302752298</v>
      </c>
      <c r="I30" s="600" t="s">
        <v>32</v>
      </c>
      <c r="J30" s="601">
        <v>19.920000000000002</v>
      </c>
      <c r="K30" s="602">
        <v>13.66</v>
      </c>
      <c r="L30" s="603">
        <f>+J30+K30</f>
        <v>33.58</v>
      </c>
      <c r="M30" s="604">
        <v>48</v>
      </c>
      <c r="N30" s="605">
        <v>76.5</v>
      </c>
      <c r="O30" s="219" t="s">
        <v>32</v>
      </c>
      <c r="P30" s="184">
        <v>18.87</v>
      </c>
      <c r="Q30" s="184">
        <v>7.5</v>
      </c>
      <c r="R30" s="185">
        <f>+P30+Q30</f>
        <v>26.37</v>
      </c>
      <c r="S30" s="258">
        <v>20</v>
      </c>
      <c r="T30" s="638">
        <v>73.972602739726028</v>
      </c>
      <c r="U30" s="188">
        <f t="shared" si="0"/>
        <v>237.62856604247833</v>
      </c>
      <c r="V30" s="640">
        <v>73.972602739726028</v>
      </c>
      <c r="W30" s="190"/>
      <c r="X30" s="191">
        <f t="shared" si="1"/>
        <v>163.6559633027523</v>
      </c>
      <c r="Y30" s="192">
        <v>18</v>
      </c>
      <c r="Z30" s="193">
        <f t="shared" si="2"/>
        <v>80.41</v>
      </c>
      <c r="AA30" s="257">
        <v>26.37</v>
      </c>
      <c r="AB30" s="195"/>
      <c r="AC30" s="196">
        <f t="shared" si="3"/>
        <v>54.039999999999992</v>
      </c>
      <c r="AD30" s="197"/>
      <c r="AE30" s="198"/>
      <c r="AF30" s="199"/>
      <c r="AG30" s="200">
        <v>1</v>
      </c>
      <c r="AI30">
        <v>23</v>
      </c>
    </row>
    <row r="31" spans="1:35">
      <c r="A31" s="172" t="s">
        <v>155</v>
      </c>
      <c r="B31" s="173" t="s">
        <v>127</v>
      </c>
      <c r="C31" s="202" t="s">
        <v>32</v>
      </c>
      <c r="D31" s="203">
        <v>24.62</v>
      </c>
      <c r="E31" s="203">
        <v>0</v>
      </c>
      <c r="F31" s="176">
        <f>+D31+E31</f>
        <v>24.62</v>
      </c>
      <c r="G31" s="204">
        <v>10</v>
      </c>
      <c r="H31" s="205">
        <v>91.743119266055047</v>
      </c>
      <c r="I31" s="622" t="s">
        <v>32</v>
      </c>
      <c r="J31" s="606">
        <v>21.66</v>
      </c>
      <c r="K31" s="606">
        <v>8.1</v>
      </c>
      <c r="L31" s="603">
        <v>29.759999999999998</v>
      </c>
      <c r="M31" s="607">
        <v>62</v>
      </c>
      <c r="N31" s="608">
        <v>69.5</v>
      </c>
      <c r="O31" s="637"/>
      <c r="P31" s="184"/>
      <c r="Q31" s="184"/>
      <c r="R31" s="185"/>
      <c r="S31" s="258"/>
      <c r="T31" s="187"/>
      <c r="U31" s="188">
        <f t="shared" si="0"/>
        <v>161.24311926605503</v>
      </c>
      <c r="V31" s="189"/>
      <c r="W31" s="190"/>
      <c r="X31" s="191">
        <f t="shared" si="1"/>
        <v>161.24311926605503</v>
      </c>
      <c r="Y31" s="192">
        <v>19</v>
      </c>
      <c r="Z31" s="193">
        <f t="shared" si="2"/>
        <v>54.379999999999995</v>
      </c>
      <c r="AA31" s="194"/>
      <c r="AB31" s="195"/>
      <c r="AC31" s="196">
        <f t="shared" si="3"/>
        <v>54.379999999999995</v>
      </c>
      <c r="AD31" s="197"/>
      <c r="AE31" s="198"/>
      <c r="AF31" s="199">
        <v>1</v>
      </c>
      <c r="AG31" s="200"/>
      <c r="AI31">
        <v>24</v>
      </c>
    </row>
    <row r="32" spans="1:35">
      <c r="A32" s="172" t="s">
        <v>18</v>
      </c>
      <c r="B32" s="173" t="s">
        <v>65</v>
      </c>
      <c r="C32" s="202" t="s">
        <v>32</v>
      </c>
      <c r="D32" s="203">
        <v>9.64</v>
      </c>
      <c r="E32" s="203">
        <v>10.82</v>
      </c>
      <c r="F32" s="176">
        <v>20.46</v>
      </c>
      <c r="G32" s="204">
        <v>15</v>
      </c>
      <c r="H32" s="205">
        <v>87.155963302752298</v>
      </c>
      <c r="I32" s="600"/>
      <c r="J32" s="601"/>
      <c r="K32" s="602"/>
      <c r="L32" s="603"/>
      <c r="M32" s="604"/>
      <c r="N32" s="605"/>
      <c r="O32" s="219" t="s">
        <v>32</v>
      </c>
      <c r="P32" s="184">
        <v>18.87</v>
      </c>
      <c r="Q32" s="184">
        <v>7.5</v>
      </c>
      <c r="R32" s="185">
        <f>+P32+Q32</f>
        <v>26.37</v>
      </c>
      <c r="S32" s="258">
        <v>20</v>
      </c>
      <c r="T32" s="638">
        <v>73.972602739726028</v>
      </c>
      <c r="U32" s="188">
        <f t="shared" si="0"/>
        <v>161.12856604247833</v>
      </c>
      <c r="V32" s="189"/>
      <c r="W32" s="190"/>
      <c r="X32" s="191">
        <f t="shared" si="1"/>
        <v>161.12856604247833</v>
      </c>
      <c r="Y32" s="192">
        <v>20</v>
      </c>
      <c r="Z32" s="193">
        <f t="shared" si="2"/>
        <v>46.83</v>
      </c>
      <c r="AA32" s="253"/>
      <c r="AB32" s="195"/>
      <c r="AC32" s="196">
        <f t="shared" si="3"/>
        <v>46.83</v>
      </c>
      <c r="AD32" s="197"/>
      <c r="AE32" s="198"/>
      <c r="AF32" s="199">
        <v>1</v>
      </c>
      <c r="AG32" s="200"/>
      <c r="AI32">
        <v>25</v>
      </c>
    </row>
    <row r="33" spans="1:35">
      <c r="A33" s="235" t="s">
        <v>15</v>
      </c>
      <c r="B33" s="173" t="s">
        <v>127</v>
      </c>
      <c r="C33" s="259" t="s">
        <v>47</v>
      </c>
      <c r="D33" s="203">
        <v>15.040000000000001</v>
      </c>
      <c r="E33" s="203">
        <v>0</v>
      </c>
      <c r="F33" s="176">
        <v>15.040000000000001</v>
      </c>
      <c r="G33" s="204">
        <v>22</v>
      </c>
      <c r="H33" s="205">
        <v>80.733944954128447</v>
      </c>
      <c r="I33" s="600" t="s">
        <v>47</v>
      </c>
      <c r="J33" s="601">
        <v>25.9</v>
      </c>
      <c r="K33" s="602">
        <v>10.32</v>
      </c>
      <c r="L33" s="603">
        <v>36.22</v>
      </c>
      <c r="M33" s="604">
        <v>43</v>
      </c>
      <c r="N33" s="605">
        <v>79</v>
      </c>
      <c r="O33" s="637"/>
      <c r="P33" s="184"/>
      <c r="Q33" s="184"/>
      <c r="R33" s="185"/>
      <c r="S33" s="258"/>
      <c r="T33" s="187"/>
      <c r="U33" s="188">
        <f t="shared" si="0"/>
        <v>159.73394495412845</v>
      </c>
      <c r="V33" s="260"/>
      <c r="W33" s="190"/>
      <c r="X33" s="191">
        <f t="shared" si="1"/>
        <v>159.73394495412845</v>
      </c>
      <c r="Y33" s="192">
        <v>21</v>
      </c>
      <c r="Z33" s="193">
        <f t="shared" si="2"/>
        <v>51.26</v>
      </c>
      <c r="AA33" s="261"/>
      <c r="AB33" s="195"/>
      <c r="AC33" s="196">
        <f t="shared" si="3"/>
        <v>51.26</v>
      </c>
      <c r="AD33" s="197"/>
      <c r="AE33" s="198"/>
      <c r="AF33" s="199">
        <v>1</v>
      </c>
      <c r="AG33" s="200"/>
      <c r="AI33">
        <v>26</v>
      </c>
    </row>
    <row r="34" spans="1:35">
      <c r="A34" s="201" t="s">
        <v>8</v>
      </c>
      <c r="B34" s="173" t="s">
        <v>50</v>
      </c>
      <c r="C34" s="202" t="s">
        <v>32</v>
      </c>
      <c r="D34" s="203">
        <v>30.36</v>
      </c>
      <c r="E34" s="203">
        <v>0</v>
      </c>
      <c r="F34" s="176">
        <v>30.36</v>
      </c>
      <c r="G34" s="204">
        <v>6</v>
      </c>
      <c r="H34" s="205">
        <v>95.412844036697251</v>
      </c>
      <c r="I34" s="600" t="s">
        <v>32</v>
      </c>
      <c r="J34" s="601">
        <v>5.0199999999999996</v>
      </c>
      <c r="K34" s="602">
        <v>1.32</v>
      </c>
      <c r="L34" s="603">
        <f>+J34+K34</f>
        <v>6.34</v>
      </c>
      <c r="M34" s="604">
        <v>178</v>
      </c>
      <c r="N34" s="605">
        <v>11.5</v>
      </c>
      <c r="O34" s="242" t="s">
        <v>32</v>
      </c>
      <c r="P34" s="135">
        <v>11.520000000000001</v>
      </c>
      <c r="Q34" s="135">
        <v>11.16</v>
      </c>
      <c r="R34" s="185">
        <f>+P34+Q34</f>
        <v>22.68</v>
      </c>
      <c r="S34" s="642">
        <v>28</v>
      </c>
      <c r="T34" s="638">
        <v>63.013698630136986</v>
      </c>
      <c r="U34" s="188">
        <f t="shared" si="0"/>
        <v>169.92654266683422</v>
      </c>
      <c r="V34" s="217">
        <v>11.5</v>
      </c>
      <c r="W34" s="190"/>
      <c r="X34" s="228">
        <f t="shared" si="1"/>
        <v>158.42654266683422</v>
      </c>
      <c r="Y34" s="192">
        <v>22</v>
      </c>
      <c r="Z34" s="193">
        <f t="shared" si="2"/>
        <v>59.38</v>
      </c>
      <c r="AA34" s="218">
        <v>6.34</v>
      </c>
      <c r="AB34" s="195"/>
      <c r="AC34" s="196">
        <f t="shared" si="3"/>
        <v>53.040000000000006</v>
      </c>
      <c r="AD34" s="197"/>
      <c r="AE34" s="198"/>
      <c r="AF34" s="199"/>
      <c r="AG34" s="200">
        <v>1</v>
      </c>
      <c r="AI34">
        <v>27</v>
      </c>
    </row>
    <row r="35" spans="1:35">
      <c r="A35" s="201" t="s">
        <v>148</v>
      </c>
      <c r="B35" s="173" t="s">
        <v>36</v>
      </c>
      <c r="C35" s="174" t="s">
        <v>32</v>
      </c>
      <c r="D35" s="175">
        <v>30.36</v>
      </c>
      <c r="E35" s="175">
        <v>0</v>
      </c>
      <c r="F35" s="176">
        <v>30.36</v>
      </c>
      <c r="G35" s="177">
        <v>6</v>
      </c>
      <c r="H35" s="178">
        <v>95.412844036697251</v>
      </c>
      <c r="I35" s="600" t="s">
        <v>32</v>
      </c>
      <c r="J35" s="601">
        <v>5.0199999999999996</v>
      </c>
      <c r="K35" s="602">
        <v>1.32</v>
      </c>
      <c r="L35" s="603">
        <v>6.34</v>
      </c>
      <c r="M35" s="604">
        <v>178</v>
      </c>
      <c r="N35" s="605">
        <v>11.5</v>
      </c>
      <c r="O35" s="242" t="s">
        <v>32</v>
      </c>
      <c r="P35" s="135">
        <v>11.520000000000001</v>
      </c>
      <c r="Q35" s="135">
        <v>11.16</v>
      </c>
      <c r="R35" s="185">
        <f>+P35+Q35</f>
        <v>22.68</v>
      </c>
      <c r="S35" s="642">
        <v>28</v>
      </c>
      <c r="T35" s="638">
        <v>63.013698630136986</v>
      </c>
      <c r="U35" s="188">
        <f t="shared" si="0"/>
        <v>169.92654266683422</v>
      </c>
      <c r="V35" s="217">
        <v>11.5</v>
      </c>
      <c r="W35" s="190"/>
      <c r="X35" s="228">
        <f t="shared" si="1"/>
        <v>158.42654266683422</v>
      </c>
      <c r="Y35" s="192">
        <v>22</v>
      </c>
      <c r="Z35" s="193">
        <f t="shared" si="2"/>
        <v>59.38</v>
      </c>
      <c r="AA35" s="218">
        <v>6.34</v>
      </c>
      <c r="AB35" s="195"/>
      <c r="AC35" s="196">
        <f t="shared" si="3"/>
        <v>53.040000000000006</v>
      </c>
      <c r="AD35" s="197"/>
      <c r="AE35" s="198"/>
      <c r="AF35" s="199"/>
      <c r="AG35" s="200">
        <v>1</v>
      </c>
      <c r="AI35">
        <v>28</v>
      </c>
    </row>
    <row r="36" spans="1:35">
      <c r="A36" s="235" t="s">
        <v>159</v>
      </c>
      <c r="B36" s="173" t="s">
        <v>50</v>
      </c>
      <c r="C36" s="174" t="s">
        <v>44</v>
      </c>
      <c r="D36" s="263">
        <v>7.82</v>
      </c>
      <c r="E36" s="263">
        <v>4.42</v>
      </c>
      <c r="F36" s="176">
        <f>+D36+E36</f>
        <v>12.24</v>
      </c>
      <c r="G36" s="264">
        <v>28</v>
      </c>
      <c r="H36" s="178">
        <v>75.22935779816514</v>
      </c>
      <c r="I36" s="600" t="s">
        <v>32</v>
      </c>
      <c r="J36" s="601">
        <v>17.48</v>
      </c>
      <c r="K36" s="602">
        <v>23.439999999999998</v>
      </c>
      <c r="L36" s="603">
        <v>40.92</v>
      </c>
      <c r="M36" s="604">
        <v>35</v>
      </c>
      <c r="N36" s="605">
        <v>83</v>
      </c>
      <c r="O36" s="637"/>
      <c r="P36" s="184"/>
      <c r="Q36" s="184"/>
      <c r="R36" s="185"/>
      <c r="S36" s="258"/>
      <c r="T36" s="187"/>
      <c r="U36" s="188">
        <f t="shared" si="0"/>
        <v>158.22935779816515</v>
      </c>
      <c r="V36" s="189"/>
      <c r="W36" s="190"/>
      <c r="X36" s="191">
        <f t="shared" si="1"/>
        <v>158.22935779816515</v>
      </c>
      <c r="Y36" s="192">
        <v>23</v>
      </c>
      <c r="Z36" s="193">
        <f t="shared" si="2"/>
        <v>53.160000000000004</v>
      </c>
      <c r="AA36" s="194"/>
      <c r="AB36" s="195"/>
      <c r="AC36" s="196">
        <f t="shared" si="3"/>
        <v>53.160000000000004</v>
      </c>
      <c r="AD36" s="197"/>
      <c r="AE36" s="198"/>
      <c r="AF36" s="199">
        <v>1</v>
      </c>
      <c r="AG36" s="200"/>
      <c r="AI36">
        <v>29</v>
      </c>
    </row>
    <row r="37" spans="1:35">
      <c r="A37" s="265" t="s">
        <v>64</v>
      </c>
      <c r="B37" s="249" t="s">
        <v>65</v>
      </c>
      <c r="C37" s="174" t="s">
        <v>32</v>
      </c>
      <c r="D37" s="175">
        <v>1.86</v>
      </c>
      <c r="E37" s="175">
        <v>12.78</v>
      </c>
      <c r="F37" s="176">
        <f>+D37+E37</f>
        <v>14.639999999999999</v>
      </c>
      <c r="G37" s="204">
        <v>23</v>
      </c>
      <c r="H37" s="623">
        <v>79.816513761467888</v>
      </c>
      <c r="I37" s="622"/>
      <c r="J37" s="625"/>
      <c r="K37" s="626"/>
      <c r="L37" s="603"/>
      <c r="M37" s="604"/>
      <c r="N37" s="627"/>
      <c r="O37" s="219" t="s">
        <v>32</v>
      </c>
      <c r="P37" s="184">
        <v>10.82</v>
      </c>
      <c r="Q37" s="184">
        <v>17.96</v>
      </c>
      <c r="R37" s="185">
        <f>+P37+Q37</f>
        <v>28.78</v>
      </c>
      <c r="S37" s="186">
        <v>17</v>
      </c>
      <c r="T37" s="638">
        <v>78.082191780821915</v>
      </c>
      <c r="U37" s="188">
        <f t="shared" si="0"/>
        <v>157.8987055422898</v>
      </c>
      <c r="V37" s="189"/>
      <c r="W37" s="190"/>
      <c r="X37" s="191">
        <f t="shared" si="1"/>
        <v>157.8987055422898</v>
      </c>
      <c r="Y37" s="192">
        <v>24</v>
      </c>
      <c r="Z37" s="193">
        <f t="shared" si="2"/>
        <v>43.42</v>
      </c>
      <c r="AA37" s="194"/>
      <c r="AB37" s="195"/>
      <c r="AC37" s="196">
        <f t="shared" si="3"/>
        <v>43.42</v>
      </c>
      <c r="AD37" s="197"/>
      <c r="AE37" s="198"/>
      <c r="AF37" s="199">
        <v>1</v>
      </c>
      <c r="AG37" s="200"/>
      <c r="AI37">
        <v>30</v>
      </c>
    </row>
    <row r="38" spans="1:35">
      <c r="A38" s="266" t="s">
        <v>169</v>
      </c>
      <c r="B38" s="267" t="s">
        <v>40</v>
      </c>
      <c r="C38" s="174"/>
      <c r="D38" s="175"/>
      <c r="E38" s="175"/>
      <c r="F38" s="176"/>
      <c r="G38" s="204"/>
      <c r="H38" s="623"/>
      <c r="I38" s="600" t="s">
        <v>32</v>
      </c>
      <c r="J38" s="601">
        <v>17.32</v>
      </c>
      <c r="K38" s="602">
        <v>15.56</v>
      </c>
      <c r="L38" s="603">
        <v>32.880000000000003</v>
      </c>
      <c r="M38" s="604">
        <v>52</v>
      </c>
      <c r="N38" s="605">
        <v>74.5</v>
      </c>
      <c r="O38" s="219" t="s">
        <v>32</v>
      </c>
      <c r="P38" s="184">
        <v>12.68</v>
      </c>
      <c r="Q38" s="184">
        <v>17.259999999999998</v>
      </c>
      <c r="R38" s="185">
        <f>+P38+Q38</f>
        <v>29.939999999999998</v>
      </c>
      <c r="S38" s="186">
        <v>16</v>
      </c>
      <c r="T38" s="638">
        <v>79.452054794520549</v>
      </c>
      <c r="U38" s="188">
        <f t="shared" si="0"/>
        <v>153.95205479452056</v>
      </c>
      <c r="V38" s="189"/>
      <c r="W38" s="190"/>
      <c r="X38" s="191">
        <f t="shared" si="1"/>
        <v>153.95205479452056</v>
      </c>
      <c r="Y38" s="192">
        <v>25</v>
      </c>
      <c r="Z38" s="193">
        <f t="shared" si="2"/>
        <v>62.82</v>
      </c>
      <c r="AA38" s="194"/>
      <c r="AB38" s="195"/>
      <c r="AC38" s="196">
        <f t="shared" si="3"/>
        <v>62.82</v>
      </c>
      <c r="AD38" s="197"/>
      <c r="AE38" s="198"/>
      <c r="AF38" s="199">
        <v>1</v>
      </c>
      <c r="AG38" s="200"/>
      <c r="AI38">
        <v>31</v>
      </c>
    </row>
    <row r="39" spans="1:35">
      <c r="A39" s="201" t="s">
        <v>139</v>
      </c>
      <c r="B39" s="173" t="s">
        <v>37</v>
      </c>
      <c r="C39" s="202" t="s">
        <v>32</v>
      </c>
      <c r="D39" s="203">
        <v>0</v>
      </c>
      <c r="E39" s="203">
        <v>9.66</v>
      </c>
      <c r="F39" s="176">
        <f>+D39+E39</f>
        <v>9.66</v>
      </c>
      <c r="G39" s="204">
        <v>35</v>
      </c>
      <c r="H39" s="205">
        <v>68.807339449541288</v>
      </c>
      <c r="I39" s="622" t="s">
        <v>32</v>
      </c>
      <c r="J39" s="606">
        <v>5.38</v>
      </c>
      <c r="K39" s="606">
        <v>2.12</v>
      </c>
      <c r="L39" s="603">
        <v>7.5</v>
      </c>
      <c r="M39" s="607">
        <v>171</v>
      </c>
      <c r="N39" s="608">
        <v>15</v>
      </c>
      <c r="O39" s="219" t="s">
        <v>32</v>
      </c>
      <c r="P39" s="184">
        <v>20.079999999999998</v>
      </c>
      <c r="Q39" s="184">
        <v>11.14</v>
      </c>
      <c r="R39" s="185">
        <f>+P39+Q39</f>
        <v>31.22</v>
      </c>
      <c r="S39" s="186">
        <v>13</v>
      </c>
      <c r="T39" s="638">
        <v>83.561643835616437</v>
      </c>
      <c r="U39" s="188">
        <f t="shared" si="0"/>
        <v>167.36898328515773</v>
      </c>
      <c r="V39" s="268">
        <v>15</v>
      </c>
      <c r="W39" s="190"/>
      <c r="X39" s="191">
        <f t="shared" si="1"/>
        <v>152.36898328515773</v>
      </c>
      <c r="Y39" s="192">
        <v>26</v>
      </c>
      <c r="Z39" s="193">
        <f t="shared" si="2"/>
        <v>48.379999999999995</v>
      </c>
      <c r="AA39" s="218">
        <v>7.5</v>
      </c>
      <c r="AB39" s="195"/>
      <c r="AC39" s="196">
        <f t="shared" si="3"/>
        <v>40.879999999999995</v>
      </c>
      <c r="AD39" s="197"/>
      <c r="AE39" s="198"/>
      <c r="AF39" s="199"/>
      <c r="AG39" s="200">
        <v>1</v>
      </c>
      <c r="AI39">
        <v>32</v>
      </c>
    </row>
    <row r="40" spans="1:35">
      <c r="A40" s="235" t="s">
        <v>122</v>
      </c>
      <c r="B40" s="173" t="s">
        <v>65</v>
      </c>
      <c r="C40" s="174"/>
      <c r="D40" s="263"/>
      <c r="E40" s="263"/>
      <c r="F40" s="176"/>
      <c r="G40" s="264"/>
      <c r="H40" s="178"/>
      <c r="I40" s="600" t="s">
        <v>32</v>
      </c>
      <c r="J40" s="601">
        <v>41.62</v>
      </c>
      <c r="K40" s="602">
        <v>31.259999999999998</v>
      </c>
      <c r="L40" s="603">
        <f>+J40+K40</f>
        <v>72.88</v>
      </c>
      <c r="M40" s="604">
        <v>2</v>
      </c>
      <c r="N40" s="605">
        <v>99.5</v>
      </c>
      <c r="O40" s="210" t="s">
        <v>32</v>
      </c>
      <c r="P40" s="236">
        <v>15.8</v>
      </c>
      <c r="Q40" s="236">
        <v>2.88</v>
      </c>
      <c r="R40" s="185">
        <f>+P40+Q40</f>
        <v>18.68</v>
      </c>
      <c r="S40" s="237">
        <v>36</v>
      </c>
      <c r="T40" s="233">
        <v>52.054794520547944</v>
      </c>
      <c r="U40" s="188">
        <f t="shared" ref="U40:U71" si="5">+H40+N40+T40</f>
        <v>151.55479452054794</v>
      </c>
      <c r="V40" s="189"/>
      <c r="W40" s="190"/>
      <c r="X40" s="191">
        <f t="shared" ref="X40:X71" si="6">+U40-V40-W40</f>
        <v>151.55479452054794</v>
      </c>
      <c r="Y40" s="192">
        <v>27</v>
      </c>
      <c r="Z40" s="193">
        <f t="shared" ref="Z40:Z71" si="7">+F40+L40+R40</f>
        <v>91.56</v>
      </c>
      <c r="AA40" s="194"/>
      <c r="AB40" s="195"/>
      <c r="AC40" s="196">
        <f t="shared" ref="AC40:AC71" si="8">+Z40-AA40-AB40</f>
        <v>91.56</v>
      </c>
      <c r="AD40" s="197"/>
      <c r="AE40" s="198"/>
      <c r="AF40" s="199">
        <v>1</v>
      </c>
      <c r="AG40" s="200"/>
      <c r="AI40">
        <v>33</v>
      </c>
    </row>
    <row r="41" spans="1:35">
      <c r="A41" s="269" t="s">
        <v>101</v>
      </c>
      <c r="B41" s="173" t="s">
        <v>95</v>
      </c>
      <c r="C41" s="259" t="s">
        <v>32</v>
      </c>
      <c r="D41" s="203">
        <v>1.5</v>
      </c>
      <c r="E41" s="203">
        <v>7.24</v>
      </c>
      <c r="F41" s="176">
        <f>+D41+E41</f>
        <v>8.74</v>
      </c>
      <c r="G41" s="204">
        <v>39</v>
      </c>
      <c r="H41" s="205">
        <v>65.137614678899084</v>
      </c>
      <c r="I41" s="600" t="s">
        <v>32</v>
      </c>
      <c r="J41" s="601">
        <v>14.18</v>
      </c>
      <c r="K41" s="602">
        <v>3.5</v>
      </c>
      <c r="L41" s="603">
        <f>+J41+K41</f>
        <v>17.68</v>
      </c>
      <c r="M41" s="604">
        <v>115</v>
      </c>
      <c r="N41" s="605">
        <v>43</v>
      </c>
      <c r="O41" s="210" t="s">
        <v>32</v>
      </c>
      <c r="P41" s="236">
        <v>30.88</v>
      </c>
      <c r="Q41" s="236">
        <v>1.32</v>
      </c>
      <c r="R41" s="185">
        <f>+P41+Q41</f>
        <v>32.199999999999996</v>
      </c>
      <c r="S41" s="237">
        <v>11</v>
      </c>
      <c r="T41" s="233">
        <v>86.301369863013704</v>
      </c>
      <c r="U41" s="188">
        <f t="shared" si="5"/>
        <v>194.43898454191279</v>
      </c>
      <c r="V41" s="217">
        <v>43</v>
      </c>
      <c r="W41" s="190"/>
      <c r="X41" s="191">
        <f t="shared" si="6"/>
        <v>151.43898454191279</v>
      </c>
      <c r="Y41" s="192">
        <v>28</v>
      </c>
      <c r="Z41" s="193">
        <f t="shared" si="7"/>
        <v>58.62</v>
      </c>
      <c r="AA41" s="218">
        <v>17.68</v>
      </c>
      <c r="AB41" s="195"/>
      <c r="AC41" s="196">
        <f t="shared" si="8"/>
        <v>40.94</v>
      </c>
      <c r="AD41" s="197"/>
      <c r="AE41" s="198"/>
      <c r="AF41" s="199"/>
      <c r="AG41" s="200">
        <v>1</v>
      </c>
      <c r="AI41">
        <v>34</v>
      </c>
    </row>
    <row r="42" spans="1:35">
      <c r="A42" s="172" t="s">
        <v>138</v>
      </c>
      <c r="B42" s="173" t="s">
        <v>40</v>
      </c>
      <c r="C42" s="259" t="s">
        <v>32</v>
      </c>
      <c r="D42" s="203">
        <v>4.26</v>
      </c>
      <c r="E42" s="203">
        <v>3.12</v>
      </c>
      <c r="F42" s="176">
        <f>+D42+E42</f>
        <v>7.38</v>
      </c>
      <c r="G42" s="204">
        <v>47</v>
      </c>
      <c r="H42" s="205">
        <v>57.798165137614674</v>
      </c>
      <c r="I42" s="600" t="s">
        <v>32</v>
      </c>
      <c r="J42" s="601">
        <v>22.68</v>
      </c>
      <c r="K42" s="602">
        <v>28.759999999999998</v>
      </c>
      <c r="L42" s="603">
        <v>51.44</v>
      </c>
      <c r="M42" s="604">
        <v>14</v>
      </c>
      <c r="N42" s="605">
        <v>93.5</v>
      </c>
      <c r="O42" s="637"/>
      <c r="P42" s="184"/>
      <c r="Q42" s="184"/>
      <c r="R42" s="185"/>
      <c r="S42" s="186"/>
      <c r="T42" s="187"/>
      <c r="U42" s="188">
        <f t="shared" si="5"/>
        <v>151.29816513761466</v>
      </c>
      <c r="V42" s="189"/>
      <c r="W42" s="190"/>
      <c r="X42" s="191">
        <f t="shared" si="6"/>
        <v>151.29816513761466</v>
      </c>
      <c r="Y42" s="192">
        <v>29</v>
      </c>
      <c r="Z42" s="193">
        <f t="shared" si="7"/>
        <v>58.82</v>
      </c>
      <c r="AA42" s="194"/>
      <c r="AB42" s="195"/>
      <c r="AC42" s="196">
        <f t="shared" si="8"/>
        <v>58.82</v>
      </c>
      <c r="AD42" s="197"/>
      <c r="AE42" s="198"/>
      <c r="AF42" s="199">
        <v>1</v>
      </c>
      <c r="AG42" s="200"/>
      <c r="AI42">
        <v>35</v>
      </c>
    </row>
    <row r="43" spans="1:35">
      <c r="A43" s="265" t="s">
        <v>97</v>
      </c>
      <c r="B43" s="249" t="s">
        <v>37</v>
      </c>
      <c r="C43" s="174" t="s">
        <v>32</v>
      </c>
      <c r="D43" s="175">
        <v>0</v>
      </c>
      <c r="E43" s="175">
        <v>13.780000000000001</v>
      </c>
      <c r="F43" s="176">
        <v>13.780000000000001</v>
      </c>
      <c r="G43" s="204">
        <v>25</v>
      </c>
      <c r="H43" s="623">
        <v>77.981651376146786</v>
      </c>
      <c r="I43" s="600" t="s">
        <v>32</v>
      </c>
      <c r="J43" s="601">
        <v>20.78</v>
      </c>
      <c r="K43" s="602">
        <v>11.100000000000001</v>
      </c>
      <c r="L43" s="603">
        <v>31.880000000000003</v>
      </c>
      <c r="M43" s="604">
        <v>56</v>
      </c>
      <c r="N43" s="605">
        <v>72.5</v>
      </c>
      <c r="O43" s="210"/>
      <c r="P43" s="236"/>
      <c r="Q43" s="236"/>
      <c r="R43" s="185"/>
      <c r="S43" s="237"/>
      <c r="T43" s="238"/>
      <c r="U43" s="188">
        <f t="shared" si="5"/>
        <v>150.48165137614677</v>
      </c>
      <c r="V43" s="629"/>
      <c r="W43" s="190"/>
      <c r="X43" s="191">
        <f t="shared" si="6"/>
        <v>150.48165137614677</v>
      </c>
      <c r="Y43" s="192">
        <v>30</v>
      </c>
      <c r="Z43" s="193">
        <f t="shared" si="7"/>
        <v>45.660000000000004</v>
      </c>
      <c r="AA43" s="630"/>
      <c r="AB43" s="195"/>
      <c r="AC43" s="196">
        <f t="shared" si="8"/>
        <v>45.660000000000004</v>
      </c>
      <c r="AD43" s="197"/>
      <c r="AE43" s="198"/>
      <c r="AF43" s="199">
        <v>1</v>
      </c>
      <c r="AG43" s="200"/>
      <c r="AI43">
        <v>36</v>
      </c>
    </row>
    <row r="44" spans="1:35">
      <c r="A44" s="235" t="s">
        <v>142</v>
      </c>
      <c r="B44" s="173" t="s">
        <v>35</v>
      </c>
      <c r="C44" s="202" t="s">
        <v>47</v>
      </c>
      <c r="D44" s="203">
        <v>9.08</v>
      </c>
      <c r="E44" s="203">
        <v>4.58</v>
      </c>
      <c r="F44" s="176">
        <f>+D44+E44</f>
        <v>13.66</v>
      </c>
      <c r="G44" s="204">
        <v>26</v>
      </c>
      <c r="H44" s="205">
        <v>77.064220183486242</v>
      </c>
      <c r="I44" s="600"/>
      <c r="J44" s="601"/>
      <c r="K44" s="602"/>
      <c r="L44" s="603"/>
      <c r="M44" s="604"/>
      <c r="N44" s="605"/>
      <c r="O44" s="219" t="s">
        <v>32</v>
      </c>
      <c r="P44" s="184">
        <v>10.68</v>
      </c>
      <c r="Q44" s="184">
        <v>15.540000000000001</v>
      </c>
      <c r="R44" s="185">
        <f>+P44+Q44</f>
        <v>26.22</v>
      </c>
      <c r="S44" s="186">
        <v>21</v>
      </c>
      <c r="T44" s="638">
        <v>72.602739726027394</v>
      </c>
      <c r="U44" s="188">
        <f t="shared" si="5"/>
        <v>149.66695990951365</v>
      </c>
      <c r="V44" s="189"/>
      <c r="W44" s="190"/>
      <c r="X44" s="191">
        <f t="shared" si="6"/>
        <v>149.66695990951365</v>
      </c>
      <c r="Y44" s="192">
        <v>31</v>
      </c>
      <c r="Z44" s="193">
        <f t="shared" si="7"/>
        <v>39.879999999999995</v>
      </c>
      <c r="AA44" s="194"/>
      <c r="AB44" s="195"/>
      <c r="AC44" s="196">
        <f t="shared" si="8"/>
        <v>39.879999999999995</v>
      </c>
      <c r="AD44" s="197"/>
      <c r="AE44" s="198"/>
      <c r="AF44" s="199">
        <v>1</v>
      </c>
      <c r="AG44" s="200"/>
      <c r="AI44">
        <v>37</v>
      </c>
    </row>
    <row r="45" spans="1:35">
      <c r="A45" s="201" t="s">
        <v>11</v>
      </c>
      <c r="B45" s="173" t="s">
        <v>127</v>
      </c>
      <c r="C45" s="202" t="s">
        <v>47</v>
      </c>
      <c r="D45" s="203">
        <v>15.040000000000001</v>
      </c>
      <c r="E45" s="203">
        <v>0</v>
      </c>
      <c r="F45" s="176">
        <f>+D45+E45</f>
        <v>15.040000000000001</v>
      </c>
      <c r="G45" s="204">
        <v>22</v>
      </c>
      <c r="H45" s="205">
        <v>80.733944954128447</v>
      </c>
      <c r="I45" s="600" t="s">
        <v>32</v>
      </c>
      <c r="J45" s="601">
        <v>0</v>
      </c>
      <c r="K45" s="602">
        <v>0</v>
      </c>
      <c r="L45" s="603">
        <f>+J45+K45</f>
        <v>0</v>
      </c>
      <c r="M45" s="604">
        <v>197</v>
      </c>
      <c r="N45" s="605">
        <v>0</v>
      </c>
      <c r="O45" s="242" t="s">
        <v>32</v>
      </c>
      <c r="P45" s="135">
        <v>12.780000000000001</v>
      </c>
      <c r="Q45" s="135">
        <v>11.1</v>
      </c>
      <c r="R45" s="185">
        <f>+P45+Q45</f>
        <v>23.880000000000003</v>
      </c>
      <c r="S45" s="136">
        <v>24</v>
      </c>
      <c r="T45" s="638">
        <v>68.493150684931507</v>
      </c>
      <c r="U45" s="188">
        <f t="shared" si="5"/>
        <v>149.22709563905994</v>
      </c>
      <c r="V45" s="217">
        <v>0</v>
      </c>
      <c r="W45" s="190"/>
      <c r="X45" s="191">
        <f t="shared" si="6"/>
        <v>149.22709563905994</v>
      </c>
      <c r="Y45" s="192">
        <v>32</v>
      </c>
      <c r="Z45" s="193">
        <f t="shared" si="7"/>
        <v>38.92</v>
      </c>
      <c r="AA45" s="255">
        <v>0</v>
      </c>
      <c r="AB45" s="195"/>
      <c r="AC45" s="196">
        <f t="shared" si="8"/>
        <v>38.92</v>
      </c>
      <c r="AD45" s="197"/>
      <c r="AE45" s="198"/>
      <c r="AF45" s="199"/>
      <c r="AG45" s="200">
        <v>1</v>
      </c>
      <c r="AI45">
        <v>38</v>
      </c>
    </row>
    <row r="46" spans="1:35">
      <c r="A46" s="201" t="s">
        <v>58</v>
      </c>
      <c r="B46" s="173" t="s">
        <v>37</v>
      </c>
      <c r="C46" s="174" t="s">
        <v>32</v>
      </c>
      <c r="D46" s="175">
        <v>0</v>
      </c>
      <c r="E46" s="175">
        <v>0</v>
      </c>
      <c r="F46" s="176">
        <f>+D46+E46</f>
        <v>0</v>
      </c>
      <c r="G46" s="177">
        <v>76</v>
      </c>
      <c r="H46" s="178">
        <v>0</v>
      </c>
      <c r="I46" s="622" t="s">
        <v>47</v>
      </c>
      <c r="J46" s="606">
        <v>25.9</v>
      </c>
      <c r="K46" s="606">
        <v>10.32</v>
      </c>
      <c r="L46" s="603">
        <f>+J46+K46</f>
        <v>36.22</v>
      </c>
      <c r="M46" s="607">
        <v>43</v>
      </c>
      <c r="N46" s="608">
        <v>79</v>
      </c>
      <c r="O46" s="242" t="s">
        <v>32</v>
      </c>
      <c r="P46" s="135">
        <v>12.780000000000001</v>
      </c>
      <c r="Q46" s="135">
        <v>11.1</v>
      </c>
      <c r="R46" s="185">
        <f>+P46+Q46</f>
        <v>23.880000000000003</v>
      </c>
      <c r="S46" s="136">
        <v>24</v>
      </c>
      <c r="T46" s="638">
        <v>68.493150684931507</v>
      </c>
      <c r="U46" s="188">
        <f t="shared" si="5"/>
        <v>147.49315068493149</v>
      </c>
      <c r="V46" s="226">
        <v>0</v>
      </c>
      <c r="W46" s="270"/>
      <c r="X46" s="191">
        <f t="shared" si="6"/>
        <v>147.49315068493149</v>
      </c>
      <c r="Y46" s="192">
        <v>33</v>
      </c>
      <c r="Z46" s="193">
        <f t="shared" si="7"/>
        <v>60.1</v>
      </c>
      <c r="AA46" s="271">
        <v>0</v>
      </c>
      <c r="AB46" s="272"/>
      <c r="AC46" s="196">
        <f t="shared" si="8"/>
        <v>60.1</v>
      </c>
      <c r="AD46" s="197"/>
      <c r="AE46" s="198"/>
      <c r="AF46" s="199"/>
      <c r="AG46" s="200">
        <v>1</v>
      </c>
      <c r="AI46">
        <v>39</v>
      </c>
    </row>
    <row r="47" spans="1:35">
      <c r="A47" s="273" t="s">
        <v>88</v>
      </c>
      <c r="B47" s="173" t="s">
        <v>89</v>
      </c>
      <c r="C47" s="174" t="s">
        <v>44</v>
      </c>
      <c r="D47" s="175">
        <v>0</v>
      </c>
      <c r="E47" s="175">
        <v>1.1200000000000001</v>
      </c>
      <c r="F47" s="176">
        <v>1.1200000000000001</v>
      </c>
      <c r="G47" s="204">
        <v>74</v>
      </c>
      <c r="H47" s="623">
        <v>33.027522935779821</v>
      </c>
      <c r="I47" s="600" t="s">
        <v>44</v>
      </c>
      <c r="J47" s="601">
        <v>9.7200000000000006</v>
      </c>
      <c r="K47" s="602">
        <v>13.940000000000001</v>
      </c>
      <c r="L47" s="603">
        <v>23.660000000000004</v>
      </c>
      <c r="M47" s="604">
        <v>86</v>
      </c>
      <c r="N47" s="605">
        <v>57.499999999999993</v>
      </c>
      <c r="O47" s="274" t="s">
        <v>44</v>
      </c>
      <c r="P47" s="236">
        <v>19.659999999999997</v>
      </c>
      <c r="Q47" s="9">
        <v>17.02</v>
      </c>
      <c r="R47" s="185">
        <f>+P47+Q47</f>
        <v>36.679999999999993</v>
      </c>
      <c r="S47" s="237">
        <v>9</v>
      </c>
      <c r="T47" s="233">
        <v>89.041095890410958</v>
      </c>
      <c r="U47" s="188">
        <f t="shared" si="5"/>
        <v>179.56861882619077</v>
      </c>
      <c r="V47" s="624">
        <v>33.027522935779821</v>
      </c>
      <c r="W47" s="190"/>
      <c r="X47" s="224">
        <f t="shared" si="6"/>
        <v>146.54109589041096</v>
      </c>
      <c r="Y47" s="192">
        <v>34</v>
      </c>
      <c r="Z47" s="193">
        <f t="shared" si="7"/>
        <v>61.459999999999994</v>
      </c>
      <c r="AA47" s="225">
        <v>1.1200000000000001</v>
      </c>
      <c r="AB47" s="195"/>
      <c r="AC47" s="196">
        <f t="shared" si="8"/>
        <v>60.339999999999996</v>
      </c>
      <c r="AD47" s="197"/>
      <c r="AE47" s="198"/>
      <c r="AF47" s="199"/>
      <c r="AG47" s="200">
        <v>1</v>
      </c>
      <c r="AI47">
        <v>40</v>
      </c>
    </row>
    <row r="48" spans="1:35">
      <c r="A48" s="201" t="s">
        <v>124</v>
      </c>
      <c r="B48" s="173" t="s">
        <v>89</v>
      </c>
      <c r="C48" s="174" t="s">
        <v>44</v>
      </c>
      <c r="D48" s="175">
        <v>0</v>
      </c>
      <c r="E48" s="175">
        <v>1.1200000000000001</v>
      </c>
      <c r="F48" s="176">
        <f>+D48+E48</f>
        <v>1.1200000000000001</v>
      </c>
      <c r="G48" s="204">
        <v>74</v>
      </c>
      <c r="H48" s="623">
        <v>33.027522935779821</v>
      </c>
      <c r="I48" s="600" t="s">
        <v>44</v>
      </c>
      <c r="J48" s="601">
        <v>9.7200000000000006</v>
      </c>
      <c r="K48" s="602">
        <v>13.940000000000001</v>
      </c>
      <c r="L48" s="603">
        <v>23.660000000000004</v>
      </c>
      <c r="M48" s="604">
        <v>86</v>
      </c>
      <c r="N48" s="605">
        <v>57.499999999999993</v>
      </c>
      <c r="O48" s="274" t="s">
        <v>44</v>
      </c>
      <c r="P48" s="236">
        <v>19.659999999999997</v>
      </c>
      <c r="Q48" s="9">
        <v>17.02</v>
      </c>
      <c r="R48" s="185">
        <f>+P48+Q48</f>
        <v>36.679999999999993</v>
      </c>
      <c r="S48" s="237">
        <v>9</v>
      </c>
      <c r="T48" s="233">
        <v>89.041095890410958</v>
      </c>
      <c r="U48" s="188">
        <f t="shared" si="5"/>
        <v>179.56861882619077</v>
      </c>
      <c r="V48" s="624">
        <v>33.027522935779821</v>
      </c>
      <c r="W48" s="190"/>
      <c r="X48" s="224">
        <f t="shared" si="6"/>
        <v>146.54109589041096</v>
      </c>
      <c r="Y48" s="192">
        <v>34</v>
      </c>
      <c r="Z48" s="193">
        <f t="shared" si="7"/>
        <v>61.459999999999994</v>
      </c>
      <c r="AA48" s="229">
        <v>1.1200000000000001</v>
      </c>
      <c r="AB48" s="195"/>
      <c r="AC48" s="196">
        <f t="shared" si="8"/>
        <v>60.339999999999996</v>
      </c>
      <c r="AD48" s="197"/>
      <c r="AE48" s="198"/>
      <c r="AF48" s="199"/>
      <c r="AG48" s="200">
        <v>1</v>
      </c>
      <c r="AI48">
        <v>41</v>
      </c>
    </row>
    <row r="49" spans="1:35">
      <c r="A49" s="172" t="s">
        <v>59</v>
      </c>
      <c r="B49" s="173" t="s">
        <v>40</v>
      </c>
      <c r="C49" s="202" t="s">
        <v>32</v>
      </c>
      <c r="D49" s="203">
        <v>9.16</v>
      </c>
      <c r="E49" s="203">
        <v>8.76</v>
      </c>
      <c r="F49" s="176">
        <f>+D49+E49</f>
        <v>17.920000000000002</v>
      </c>
      <c r="G49" s="204">
        <v>18</v>
      </c>
      <c r="H49" s="205">
        <v>84.403669724770651</v>
      </c>
      <c r="I49" s="600" t="s">
        <v>32</v>
      </c>
      <c r="J49" s="601">
        <v>18.259999999999998</v>
      </c>
      <c r="K49" s="602">
        <v>8.6999999999999993</v>
      </c>
      <c r="L49" s="603">
        <f>+J49+K49</f>
        <v>26.959999999999997</v>
      </c>
      <c r="M49" s="604">
        <v>77</v>
      </c>
      <c r="N49" s="605">
        <v>62</v>
      </c>
      <c r="O49" s="643"/>
      <c r="P49" s="135"/>
      <c r="Q49" s="135"/>
      <c r="R49" s="185"/>
      <c r="S49" s="136"/>
      <c r="T49" s="279"/>
      <c r="U49" s="188">
        <f t="shared" si="5"/>
        <v>146.40366972477065</v>
      </c>
      <c r="V49" s="189"/>
      <c r="W49" s="190"/>
      <c r="X49" s="191">
        <f t="shared" si="6"/>
        <v>146.40366972477065</v>
      </c>
      <c r="Y49" s="192">
        <v>35</v>
      </c>
      <c r="Z49" s="193">
        <f t="shared" si="7"/>
        <v>44.879999999999995</v>
      </c>
      <c r="AA49" s="194"/>
      <c r="AB49" s="195"/>
      <c r="AC49" s="196">
        <f t="shared" si="8"/>
        <v>44.879999999999995</v>
      </c>
      <c r="AD49" s="197"/>
      <c r="AE49" s="198"/>
      <c r="AF49" s="199">
        <v>1</v>
      </c>
      <c r="AG49" s="200"/>
      <c r="AI49">
        <v>42</v>
      </c>
    </row>
    <row r="50" spans="1:35">
      <c r="A50" s="201" t="s">
        <v>107</v>
      </c>
      <c r="B50" s="173" t="s">
        <v>95</v>
      </c>
      <c r="C50" s="174" t="s">
        <v>32</v>
      </c>
      <c r="D50" s="175">
        <v>1.5</v>
      </c>
      <c r="E50" s="175">
        <v>7.24</v>
      </c>
      <c r="F50" s="176">
        <v>8.74</v>
      </c>
      <c r="G50" s="177">
        <v>39</v>
      </c>
      <c r="H50" s="178">
        <v>65.137614678899084</v>
      </c>
      <c r="I50" s="622" t="s">
        <v>32</v>
      </c>
      <c r="J50" s="606">
        <v>14.18</v>
      </c>
      <c r="K50" s="606">
        <v>3.5</v>
      </c>
      <c r="L50" s="603">
        <v>17.68</v>
      </c>
      <c r="M50" s="607">
        <v>115</v>
      </c>
      <c r="N50" s="608">
        <v>43</v>
      </c>
      <c r="O50" s="210" t="s">
        <v>32</v>
      </c>
      <c r="P50" s="236">
        <v>21.13</v>
      </c>
      <c r="Q50" s="236">
        <v>9.66</v>
      </c>
      <c r="R50" s="185">
        <f>+P50+Q50</f>
        <v>30.79</v>
      </c>
      <c r="S50" s="237">
        <v>15</v>
      </c>
      <c r="T50" s="233">
        <v>80.821917808219183</v>
      </c>
      <c r="U50" s="188">
        <f t="shared" si="5"/>
        <v>188.95953248711828</v>
      </c>
      <c r="V50" s="268">
        <v>43</v>
      </c>
      <c r="W50" s="190"/>
      <c r="X50" s="191">
        <f t="shared" si="6"/>
        <v>145.95953248711828</v>
      </c>
      <c r="Y50" s="192">
        <v>36</v>
      </c>
      <c r="Z50" s="193">
        <f t="shared" si="7"/>
        <v>57.21</v>
      </c>
      <c r="AA50" s="218">
        <v>17.68</v>
      </c>
      <c r="AB50" s="195"/>
      <c r="AC50" s="196">
        <f t="shared" si="8"/>
        <v>39.53</v>
      </c>
      <c r="AD50" s="197"/>
      <c r="AE50" s="198"/>
      <c r="AF50" s="199"/>
      <c r="AG50" s="200">
        <v>1</v>
      </c>
      <c r="AI50">
        <v>43</v>
      </c>
    </row>
    <row r="51" spans="1:35">
      <c r="A51" s="269" t="s">
        <v>74</v>
      </c>
      <c r="B51" s="173" t="s">
        <v>50</v>
      </c>
      <c r="C51" s="174" t="s">
        <v>44</v>
      </c>
      <c r="D51" s="175">
        <v>0</v>
      </c>
      <c r="E51" s="175">
        <v>9.08</v>
      </c>
      <c r="F51" s="176">
        <v>9.08</v>
      </c>
      <c r="G51" s="177">
        <v>36</v>
      </c>
      <c r="H51" s="178">
        <v>67.889908256880744</v>
      </c>
      <c r="I51" s="600" t="s">
        <v>32</v>
      </c>
      <c r="J51" s="601">
        <v>17.32</v>
      </c>
      <c r="K51" s="602">
        <v>15.56</v>
      </c>
      <c r="L51" s="603">
        <f t="shared" ref="L51:L56" si="9">+J51+K51</f>
        <v>32.880000000000003</v>
      </c>
      <c r="M51" s="604">
        <v>52</v>
      </c>
      <c r="N51" s="605">
        <v>74.5</v>
      </c>
      <c r="O51" s="219" t="s">
        <v>44</v>
      </c>
      <c r="P51" s="184">
        <v>14.04</v>
      </c>
      <c r="Q51" s="184">
        <v>10.18</v>
      </c>
      <c r="R51" s="185">
        <f>+P51+Q51</f>
        <v>24.22</v>
      </c>
      <c r="S51" s="186">
        <v>23</v>
      </c>
      <c r="T51" s="638">
        <v>69.863013698630141</v>
      </c>
      <c r="U51" s="188">
        <f t="shared" si="5"/>
        <v>212.25292195551089</v>
      </c>
      <c r="V51" s="226">
        <v>67.889908256880744</v>
      </c>
      <c r="W51" s="190"/>
      <c r="X51" s="191">
        <f t="shared" si="6"/>
        <v>144.36301369863014</v>
      </c>
      <c r="Y51" s="192">
        <v>37</v>
      </c>
      <c r="Z51" s="193">
        <f t="shared" si="7"/>
        <v>66.180000000000007</v>
      </c>
      <c r="AA51" s="229">
        <v>9.08</v>
      </c>
      <c r="AB51" s="195"/>
      <c r="AC51" s="196">
        <f t="shared" si="8"/>
        <v>57.100000000000009</v>
      </c>
      <c r="AD51" s="197"/>
      <c r="AE51" s="198"/>
      <c r="AF51" s="199"/>
      <c r="AG51" s="200">
        <v>1</v>
      </c>
      <c r="AI51">
        <v>44</v>
      </c>
    </row>
    <row r="52" spans="1:35">
      <c r="A52" s="252" t="s">
        <v>143</v>
      </c>
      <c r="B52" s="173" t="s">
        <v>36</v>
      </c>
      <c r="C52" s="174" t="s">
        <v>32</v>
      </c>
      <c r="D52" s="175">
        <v>10.52</v>
      </c>
      <c r="E52" s="175">
        <v>13.200000000000001</v>
      </c>
      <c r="F52" s="176">
        <f>+D52+E52</f>
        <v>23.72</v>
      </c>
      <c r="G52" s="204">
        <v>12</v>
      </c>
      <c r="H52" s="623">
        <v>89.908256880733944</v>
      </c>
      <c r="I52" s="600" t="s">
        <v>32</v>
      </c>
      <c r="J52" s="601">
        <v>16.579999999999998</v>
      </c>
      <c r="K52" s="602">
        <v>4.88</v>
      </c>
      <c r="L52" s="603">
        <f t="shared" si="9"/>
        <v>21.459999999999997</v>
      </c>
      <c r="M52" s="604">
        <v>93</v>
      </c>
      <c r="N52" s="605">
        <v>54</v>
      </c>
      <c r="O52" s="644"/>
      <c r="P52" s="185"/>
      <c r="Q52" s="232"/>
      <c r="R52" s="185"/>
      <c r="S52" s="137"/>
      <c r="T52" s="238"/>
      <c r="U52" s="188">
        <f t="shared" si="5"/>
        <v>143.90825688073394</v>
      </c>
      <c r="V52" s="189"/>
      <c r="W52" s="190"/>
      <c r="X52" s="191">
        <f t="shared" si="6"/>
        <v>143.90825688073394</v>
      </c>
      <c r="Y52" s="192">
        <v>38</v>
      </c>
      <c r="Z52" s="193">
        <f t="shared" si="7"/>
        <v>45.179999999999993</v>
      </c>
      <c r="AA52" s="194"/>
      <c r="AB52" s="195"/>
      <c r="AC52" s="196">
        <f t="shared" si="8"/>
        <v>45.179999999999993</v>
      </c>
      <c r="AD52" s="197"/>
      <c r="AE52" s="198"/>
      <c r="AF52" s="199">
        <v>1</v>
      </c>
      <c r="AG52" s="200"/>
      <c r="AI52">
        <v>45</v>
      </c>
    </row>
    <row r="53" spans="1:35">
      <c r="A53" s="172" t="s">
        <v>41</v>
      </c>
      <c r="B53" s="173" t="s">
        <v>42</v>
      </c>
      <c r="C53" s="202" t="s">
        <v>44</v>
      </c>
      <c r="D53" s="203">
        <v>1.94</v>
      </c>
      <c r="E53" s="203">
        <v>6.6000000000000005</v>
      </c>
      <c r="F53" s="176">
        <f>+D53+E53</f>
        <v>8.5400000000000009</v>
      </c>
      <c r="G53" s="204">
        <v>43</v>
      </c>
      <c r="H53" s="205">
        <v>61.467889908256879</v>
      </c>
      <c r="I53" s="600" t="s">
        <v>32</v>
      </c>
      <c r="J53" s="601">
        <v>8.64</v>
      </c>
      <c r="K53" s="602">
        <v>29.339999999999996</v>
      </c>
      <c r="L53" s="603">
        <f t="shared" si="9"/>
        <v>37.979999999999997</v>
      </c>
      <c r="M53" s="604">
        <v>39</v>
      </c>
      <c r="N53" s="605">
        <v>81</v>
      </c>
      <c r="O53" s="210"/>
      <c r="P53" s="236"/>
      <c r="Q53" s="236"/>
      <c r="R53" s="185"/>
      <c r="S53" s="237"/>
      <c r="T53" s="238"/>
      <c r="U53" s="188">
        <f t="shared" si="5"/>
        <v>142.46788990825689</v>
      </c>
      <c r="V53" s="240"/>
      <c r="W53" s="190"/>
      <c r="X53" s="191">
        <f t="shared" si="6"/>
        <v>142.46788990825689</v>
      </c>
      <c r="Y53" s="192">
        <v>39</v>
      </c>
      <c r="Z53" s="193">
        <f t="shared" si="7"/>
        <v>46.519999999999996</v>
      </c>
      <c r="AA53" s="280"/>
      <c r="AB53" s="195"/>
      <c r="AC53" s="196">
        <f t="shared" si="8"/>
        <v>46.519999999999996</v>
      </c>
      <c r="AD53" s="197"/>
      <c r="AE53" s="198"/>
      <c r="AF53" s="199">
        <v>1</v>
      </c>
      <c r="AG53" s="200"/>
      <c r="AI53">
        <v>46</v>
      </c>
    </row>
    <row r="54" spans="1:35">
      <c r="A54" s="172" t="s">
        <v>168</v>
      </c>
      <c r="B54" s="173" t="s">
        <v>87</v>
      </c>
      <c r="C54" s="174"/>
      <c r="D54" s="175"/>
      <c r="E54" s="175"/>
      <c r="F54" s="176"/>
      <c r="G54" s="177"/>
      <c r="H54" s="178"/>
      <c r="I54" s="600" t="s">
        <v>32</v>
      </c>
      <c r="J54" s="601">
        <v>17.48</v>
      </c>
      <c r="K54" s="602">
        <v>23.439999999999998</v>
      </c>
      <c r="L54" s="603">
        <f t="shared" si="9"/>
        <v>40.92</v>
      </c>
      <c r="M54" s="604">
        <v>35</v>
      </c>
      <c r="N54" s="605">
        <v>83</v>
      </c>
      <c r="O54" s="219" t="s">
        <v>32</v>
      </c>
      <c r="P54" s="184">
        <v>12.02</v>
      </c>
      <c r="Q54" s="184">
        <v>8.879999999999999</v>
      </c>
      <c r="R54" s="185">
        <f t="shared" ref="R54:R63" si="10">+P54+Q54</f>
        <v>20.9</v>
      </c>
      <c r="S54" s="186">
        <v>31</v>
      </c>
      <c r="T54" s="638">
        <v>58.904109589041099</v>
      </c>
      <c r="U54" s="188">
        <f t="shared" si="5"/>
        <v>141.9041095890411</v>
      </c>
      <c r="V54" s="189"/>
      <c r="W54" s="190"/>
      <c r="X54" s="191">
        <f t="shared" si="6"/>
        <v>141.9041095890411</v>
      </c>
      <c r="Y54" s="192">
        <v>40</v>
      </c>
      <c r="Z54" s="193">
        <f t="shared" si="7"/>
        <v>61.82</v>
      </c>
      <c r="AA54" s="194"/>
      <c r="AB54" s="195"/>
      <c r="AC54" s="196">
        <f t="shared" si="8"/>
        <v>61.82</v>
      </c>
      <c r="AD54" s="197"/>
      <c r="AE54" s="198"/>
      <c r="AF54" s="199">
        <v>1</v>
      </c>
      <c r="AG54" s="200"/>
      <c r="AI54">
        <v>47</v>
      </c>
    </row>
    <row r="55" spans="1:35">
      <c r="A55" s="201" t="s">
        <v>90</v>
      </c>
      <c r="B55" s="173" t="s">
        <v>37</v>
      </c>
      <c r="C55" s="202" t="s">
        <v>44</v>
      </c>
      <c r="D55" s="203">
        <v>13</v>
      </c>
      <c r="E55" s="203">
        <v>12.38</v>
      </c>
      <c r="F55" s="176">
        <f>+D55+E55</f>
        <v>25.380000000000003</v>
      </c>
      <c r="G55" s="204">
        <v>9</v>
      </c>
      <c r="H55" s="205">
        <v>92.660550458715591</v>
      </c>
      <c r="I55" s="600" t="s">
        <v>32</v>
      </c>
      <c r="J55" s="601">
        <v>3.3</v>
      </c>
      <c r="K55" s="602">
        <v>8.4</v>
      </c>
      <c r="L55" s="603">
        <f t="shared" si="9"/>
        <v>11.7</v>
      </c>
      <c r="M55" s="604">
        <v>155</v>
      </c>
      <c r="N55" s="605">
        <v>23</v>
      </c>
      <c r="O55" s="219" t="s">
        <v>32</v>
      </c>
      <c r="P55" s="184">
        <v>11.34</v>
      </c>
      <c r="Q55" s="184">
        <v>5.49</v>
      </c>
      <c r="R55" s="185">
        <f t="shared" si="10"/>
        <v>16.829999999999998</v>
      </c>
      <c r="S55" s="186">
        <v>39</v>
      </c>
      <c r="T55" s="638">
        <v>47.945205479452049</v>
      </c>
      <c r="U55" s="188">
        <f t="shared" si="5"/>
        <v>163.60575593816765</v>
      </c>
      <c r="V55" s="217">
        <v>23</v>
      </c>
      <c r="W55" s="190"/>
      <c r="X55" s="191">
        <f t="shared" si="6"/>
        <v>140.60575593816765</v>
      </c>
      <c r="Y55" s="192">
        <v>41</v>
      </c>
      <c r="Z55" s="193">
        <f t="shared" si="7"/>
        <v>53.91</v>
      </c>
      <c r="AA55" s="214">
        <v>11.7</v>
      </c>
      <c r="AB55" s="195"/>
      <c r="AC55" s="196">
        <f t="shared" si="8"/>
        <v>42.209999999999994</v>
      </c>
      <c r="AD55" s="197"/>
      <c r="AE55" s="198"/>
      <c r="AF55" s="199"/>
      <c r="AG55" s="200">
        <v>1</v>
      </c>
      <c r="AI55">
        <v>48</v>
      </c>
    </row>
    <row r="56" spans="1:35">
      <c r="A56" s="172" t="s">
        <v>165</v>
      </c>
      <c r="B56" s="173" t="s">
        <v>166</v>
      </c>
      <c r="C56" s="174"/>
      <c r="D56" s="175"/>
      <c r="E56" s="175"/>
      <c r="F56" s="176"/>
      <c r="G56" s="204"/>
      <c r="H56" s="623"/>
      <c r="I56" s="600" t="s">
        <v>32</v>
      </c>
      <c r="J56" s="601">
        <v>31.700000000000003</v>
      </c>
      <c r="K56" s="602">
        <v>22.66</v>
      </c>
      <c r="L56" s="603">
        <f t="shared" si="9"/>
        <v>54.36</v>
      </c>
      <c r="M56" s="604">
        <v>11</v>
      </c>
      <c r="N56" s="605">
        <v>95</v>
      </c>
      <c r="O56" s="242" t="s">
        <v>32</v>
      </c>
      <c r="P56" s="135">
        <v>7.3599999999999994</v>
      </c>
      <c r="Q56" s="135">
        <v>8.18</v>
      </c>
      <c r="R56" s="185">
        <f t="shared" si="10"/>
        <v>15.54</v>
      </c>
      <c r="S56" s="136">
        <v>42</v>
      </c>
      <c r="T56" s="638">
        <v>43.835616438356162</v>
      </c>
      <c r="U56" s="188">
        <f t="shared" si="5"/>
        <v>138.83561643835617</v>
      </c>
      <c r="V56" s="189"/>
      <c r="W56" s="190"/>
      <c r="X56" s="191">
        <f t="shared" si="6"/>
        <v>138.83561643835617</v>
      </c>
      <c r="Y56" s="192">
        <v>42</v>
      </c>
      <c r="Z56" s="193">
        <f t="shared" si="7"/>
        <v>69.900000000000006</v>
      </c>
      <c r="AA56" s="194"/>
      <c r="AB56" s="195"/>
      <c r="AC56" s="196">
        <f t="shared" si="8"/>
        <v>69.900000000000006</v>
      </c>
      <c r="AD56" s="197"/>
      <c r="AE56" s="198"/>
      <c r="AF56" s="199">
        <v>1</v>
      </c>
      <c r="AG56" s="200"/>
      <c r="AI56">
        <v>49</v>
      </c>
    </row>
    <row r="57" spans="1:35">
      <c r="A57" s="172" t="s">
        <v>119</v>
      </c>
      <c r="B57" s="173" t="s">
        <v>50</v>
      </c>
      <c r="C57" s="202" t="s">
        <v>44</v>
      </c>
      <c r="D57" s="203">
        <v>0</v>
      </c>
      <c r="E57" s="203">
        <v>9.08</v>
      </c>
      <c r="F57" s="176">
        <f>+D57+E57</f>
        <v>9.08</v>
      </c>
      <c r="G57" s="204">
        <v>36</v>
      </c>
      <c r="H57" s="205">
        <v>67.889908256880744</v>
      </c>
      <c r="I57" s="600"/>
      <c r="J57" s="601"/>
      <c r="K57" s="602"/>
      <c r="L57" s="603"/>
      <c r="M57" s="604"/>
      <c r="N57" s="605"/>
      <c r="O57" s="219" t="s">
        <v>44</v>
      </c>
      <c r="P57" s="184">
        <v>14.04</v>
      </c>
      <c r="Q57" s="184">
        <v>10.18</v>
      </c>
      <c r="R57" s="185">
        <f t="shared" si="10"/>
        <v>24.22</v>
      </c>
      <c r="S57" s="186">
        <v>23</v>
      </c>
      <c r="T57" s="638">
        <v>69.863013698630141</v>
      </c>
      <c r="U57" s="188">
        <f t="shared" si="5"/>
        <v>137.75292195551089</v>
      </c>
      <c r="V57" s="189"/>
      <c r="W57" s="190"/>
      <c r="X57" s="191">
        <f t="shared" si="6"/>
        <v>137.75292195551089</v>
      </c>
      <c r="Y57" s="192">
        <v>43</v>
      </c>
      <c r="Z57" s="193">
        <f t="shared" si="7"/>
        <v>33.299999999999997</v>
      </c>
      <c r="AA57" s="253"/>
      <c r="AB57" s="195"/>
      <c r="AC57" s="196">
        <f t="shared" si="8"/>
        <v>33.299999999999997</v>
      </c>
      <c r="AD57" s="197"/>
      <c r="AE57" s="198"/>
      <c r="AF57" s="199">
        <v>1</v>
      </c>
      <c r="AG57" s="200"/>
      <c r="AI57">
        <v>50</v>
      </c>
    </row>
    <row r="58" spans="1:35">
      <c r="A58" s="266" t="s">
        <v>125</v>
      </c>
      <c r="B58" s="267" t="s">
        <v>35</v>
      </c>
      <c r="C58" s="174"/>
      <c r="D58" s="175"/>
      <c r="E58" s="175"/>
      <c r="F58" s="176"/>
      <c r="G58" s="204"/>
      <c r="H58" s="623"/>
      <c r="I58" s="622" t="s">
        <v>47</v>
      </c>
      <c r="J58" s="606">
        <v>23.939999999999998</v>
      </c>
      <c r="K58" s="606">
        <v>13.84</v>
      </c>
      <c r="L58" s="603">
        <v>37.78</v>
      </c>
      <c r="M58" s="607">
        <v>41</v>
      </c>
      <c r="N58" s="608">
        <v>80</v>
      </c>
      <c r="O58" s="242" t="s">
        <v>47</v>
      </c>
      <c r="P58" s="135">
        <v>18.14</v>
      </c>
      <c r="Q58" s="135">
        <v>2.44</v>
      </c>
      <c r="R58" s="185">
        <f t="shared" si="10"/>
        <v>20.580000000000002</v>
      </c>
      <c r="S58" s="136">
        <v>33</v>
      </c>
      <c r="T58" s="638">
        <v>56.164383561643838</v>
      </c>
      <c r="U58" s="188">
        <f t="shared" si="5"/>
        <v>136.16438356164383</v>
      </c>
      <c r="V58" s="189"/>
      <c r="W58" s="190"/>
      <c r="X58" s="191">
        <f t="shared" si="6"/>
        <v>136.16438356164383</v>
      </c>
      <c r="Y58" s="192">
        <v>44</v>
      </c>
      <c r="Z58" s="193">
        <f t="shared" si="7"/>
        <v>58.36</v>
      </c>
      <c r="AA58" s="194"/>
      <c r="AB58" s="195"/>
      <c r="AC58" s="196">
        <f t="shared" si="8"/>
        <v>58.36</v>
      </c>
      <c r="AD58" s="197"/>
      <c r="AE58" s="198"/>
      <c r="AF58" s="199">
        <v>1</v>
      </c>
      <c r="AG58" s="200"/>
      <c r="AI58">
        <v>51</v>
      </c>
    </row>
    <row r="59" spans="1:35">
      <c r="A59" s="201" t="s">
        <v>98</v>
      </c>
      <c r="B59" s="173" t="s">
        <v>36</v>
      </c>
      <c r="C59" s="202" t="s">
        <v>47</v>
      </c>
      <c r="D59" s="203">
        <v>8.58</v>
      </c>
      <c r="E59" s="203">
        <v>0</v>
      </c>
      <c r="F59" s="176">
        <f>+D59+E59</f>
        <v>8.58</v>
      </c>
      <c r="G59" s="204">
        <v>41</v>
      </c>
      <c r="H59" s="205">
        <v>63.302752293577981</v>
      </c>
      <c r="I59" s="600" t="s">
        <v>32</v>
      </c>
      <c r="J59" s="601">
        <v>20.78</v>
      </c>
      <c r="K59" s="602">
        <v>11.100000000000001</v>
      </c>
      <c r="L59" s="603">
        <v>31.880000000000003</v>
      </c>
      <c r="M59" s="604">
        <v>56</v>
      </c>
      <c r="N59" s="605">
        <v>72.5</v>
      </c>
      <c r="O59" s="242" t="s">
        <v>32</v>
      </c>
      <c r="P59" s="135">
        <v>1.44</v>
      </c>
      <c r="Q59" s="135">
        <v>6.42</v>
      </c>
      <c r="R59" s="185">
        <f t="shared" si="10"/>
        <v>7.8599999999999994</v>
      </c>
      <c r="S59" s="136">
        <v>62</v>
      </c>
      <c r="T59" s="638">
        <v>16.43835616438356</v>
      </c>
      <c r="U59" s="188">
        <f t="shared" si="5"/>
        <v>152.24110845796153</v>
      </c>
      <c r="V59" s="640">
        <v>16.438356164383599</v>
      </c>
      <c r="W59" s="190"/>
      <c r="X59" s="191">
        <f t="shared" si="6"/>
        <v>135.80275229357792</v>
      </c>
      <c r="Y59" s="192">
        <v>45</v>
      </c>
      <c r="Z59" s="193">
        <f t="shared" si="7"/>
        <v>48.32</v>
      </c>
      <c r="AA59" s="631">
        <v>7.8599999999999994</v>
      </c>
      <c r="AB59" s="195"/>
      <c r="AC59" s="196">
        <f t="shared" si="8"/>
        <v>40.46</v>
      </c>
      <c r="AD59" s="197"/>
      <c r="AE59" s="198"/>
      <c r="AF59" s="199"/>
      <c r="AG59" s="200">
        <v>1</v>
      </c>
      <c r="AI59">
        <v>52</v>
      </c>
    </row>
    <row r="60" spans="1:35">
      <c r="A60" s="281" t="s">
        <v>176</v>
      </c>
      <c r="B60" s="282" t="s">
        <v>37</v>
      </c>
      <c r="C60" s="174"/>
      <c r="D60" s="175"/>
      <c r="E60" s="175"/>
      <c r="F60" s="176"/>
      <c r="G60" s="177"/>
      <c r="H60" s="178"/>
      <c r="I60" s="600" t="s">
        <v>32</v>
      </c>
      <c r="J60" s="601">
        <v>15.32</v>
      </c>
      <c r="K60" s="602">
        <v>13.58</v>
      </c>
      <c r="L60" s="603">
        <f>+J60+K60</f>
        <v>28.9</v>
      </c>
      <c r="M60" s="604">
        <v>65</v>
      </c>
      <c r="N60" s="605">
        <v>68</v>
      </c>
      <c r="O60" s="210" t="s">
        <v>32</v>
      </c>
      <c r="P60" s="236">
        <v>5.89</v>
      </c>
      <c r="Q60" s="236">
        <v>17.66</v>
      </c>
      <c r="R60" s="185">
        <f t="shared" si="10"/>
        <v>23.55</v>
      </c>
      <c r="S60" s="237">
        <v>25</v>
      </c>
      <c r="T60" s="233">
        <v>67.123287671232873</v>
      </c>
      <c r="U60" s="188">
        <f t="shared" si="5"/>
        <v>135.12328767123287</v>
      </c>
      <c r="V60" s="189"/>
      <c r="W60" s="190"/>
      <c r="X60" s="228">
        <f t="shared" si="6"/>
        <v>135.12328767123287</v>
      </c>
      <c r="Y60" s="192">
        <v>46</v>
      </c>
      <c r="Z60" s="193">
        <f t="shared" si="7"/>
        <v>52.45</v>
      </c>
      <c r="AA60" s="194"/>
      <c r="AB60" s="195"/>
      <c r="AC60" s="196">
        <f t="shared" si="8"/>
        <v>52.45</v>
      </c>
      <c r="AD60" s="197"/>
      <c r="AE60" s="198"/>
      <c r="AF60" s="199">
        <v>1</v>
      </c>
      <c r="AG60" s="200"/>
      <c r="AI60">
        <v>53</v>
      </c>
    </row>
    <row r="61" spans="1:35">
      <c r="A61" s="201" t="s">
        <v>110</v>
      </c>
      <c r="B61" s="173" t="s">
        <v>37</v>
      </c>
      <c r="C61" s="202" t="s">
        <v>32</v>
      </c>
      <c r="D61" s="203">
        <v>0</v>
      </c>
      <c r="E61" s="203">
        <v>0</v>
      </c>
      <c r="F61" s="176">
        <f>+D61+E61</f>
        <v>0</v>
      </c>
      <c r="G61" s="204">
        <v>76</v>
      </c>
      <c r="H61" s="178">
        <v>0</v>
      </c>
      <c r="I61" s="600" t="s">
        <v>32</v>
      </c>
      <c r="J61" s="601">
        <v>15.32</v>
      </c>
      <c r="K61" s="602">
        <v>13.58</v>
      </c>
      <c r="L61" s="603">
        <v>28.9</v>
      </c>
      <c r="M61" s="604">
        <v>65</v>
      </c>
      <c r="N61" s="605">
        <v>68</v>
      </c>
      <c r="O61" s="210" t="s">
        <v>32</v>
      </c>
      <c r="P61" s="236">
        <v>5.89</v>
      </c>
      <c r="Q61" s="236">
        <v>17.66</v>
      </c>
      <c r="R61" s="185">
        <f t="shared" si="10"/>
        <v>23.55</v>
      </c>
      <c r="S61" s="237">
        <v>25</v>
      </c>
      <c r="T61" s="233">
        <v>67.123287671232873</v>
      </c>
      <c r="U61" s="188">
        <f t="shared" si="5"/>
        <v>135.12328767123287</v>
      </c>
      <c r="V61" s="226">
        <v>0</v>
      </c>
      <c r="W61" s="190"/>
      <c r="X61" s="228">
        <f t="shared" si="6"/>
        <v>135.12328767123287</v>
      </c>
      <c r="Y61" s="192">
        <v>46</v>
      </c>
      <c r="Z61" s="193">
        <f t="shared" si="7"/>
        <v>52.45</v>
      </c>
      <c r="AA61" s="283">
        <v>0</v>
      </c>
      <c r="AB61" s="195"/>
      <c r="AC61" s="196">
        <f t="shared" si="8"/>
        <v>52.45</v>
      </c>
      <c r="AD61" s="197"/>
      <c r="AE61" s="198"/>
      <c r="AF61" s="199"/>
      <c r="AG61" s="200">
        <v>1</v>
      </c>
      <c r="AI61">
        <v>54</v>
      </c>
    </row>
    <row r="62" spans="1:35">
      <c r="A62" s="201" t="s">
        <v>84</v>
      </c>
      <c r="B62" s="173" t="s">
        <v>45</v>
      </c>
      <c r="C62" s="202" t="s">
        <v>44</v>
      </c>
      <c r="D62" s="203">
        <v>0</v>
      </c>
      <c r="E62" s="203">
        <v>2.42</v>
      </c>
      <c r="F62" s="176">
        <v>2.42</v>
      </c>
      <c r="G62" s="204">
        <v>67</v>
      </c>
      <c r="H62" s="205">
        <v>39.449541284403672</v>
      </c>
      <c r="I62" s="600" t="s">
        <v>44</v>
      </c>
      <c r="J62" s="601">
        <v>6.4399999999999995</v>
      </c>
      <c r="K62" s="602">
        <v>8.58</v>
      </c>
      <c r="L62" s="603">
        <v>15.02</v>
      </c>
      <c r="M62" s="604">
        <v>136</v>
      </c>
      <c r="N62" s="605">
        <v>32.5</v>
      </c>
      <c r="O62" s="231" t="s">
        <v>44</v>
      </c>
      <c r="P62" s="185">
        <v>30.930000000000003</v>
      </c>
      <c r="Q62" s="232">
        <v>16.630000000000003</v>
      </c>
      <c r="R62" s="185">
        <f t="shared" si="10"/>
        <v>47.56</v>
      </c>
      <c r="S62" s="137">
        <v>6</v>
      </c>
      <c r="T62" s="233">
        <v>93.150684931506845</v>
      </c>
      <c r="U62" s="188">
        <f t="shared" si="5"/>
        <v>165.10022621591051</v>
      </c>
      <c r="V62" s="618">
        <v>32.5</v>
      </c>
      <c r="W62" s="190"/>
      <c r="X62" s="224">
        <f t="shared" si="6"/>
        <v>132.60022621591051</v>
      </c>
      <c r="Y62" s="192">
        <v>51</v>
      </c>
      <c r="Z62" s="193">
        <f t="shared" si="7"/>
        <v>65</v>
      </c>
      <c r="AA62" s="646">
        <v>15.02</v>
      </c>
      <c r="AB62" s="195"/>
      <c r="AC62" s="196">
        <f t="shared" si="8"/>
        <v>49.980000000000004</v>
      </c>
      <c r="AD62" s="197"/>
      <c r="AE62" s="198"/>
      <c r="AF62" s="199"/>
      <c r="AG62" s="200">
        <v>1</v>
      </c>
      <c r="AI62">
        <v>55</v>
      </c>
    </row>
    <row r="63" spans="1:35">
      <c r="A63" s="269" t="s">
        <v>85</v>
      </c>
      <c r="B63" s="173" t="s">
        <v>45</v>
      </c>
      <c r="C63" s="202" t="s">
        <v>44</v>
      </c>
      <c r="D63" s="203">
        <v>0</v>
      </c>
      <c r="E63" s="203">
        <v>2.42</v>
      </c>
      <c r="F63" s="176">
        <f>+D63+E63</f>
        <v>2.42</v>
      </c>
      <c r="G63" s="204">
        <v>67</v>
      </c>
      <c r="H63" s="205">
        <v>39.449541284403672</v>
      </c>
      <c r="I63" s="600" t="s">
        <v>44</v>
      </c>
      <c r="J63" s="601">
        <v>6.4399999999999995</v>
      </c>
      <c r="K63" s="602">
        <v>8.58</v>
      </c>
      <c r="L63" s="603">
        <f>+J63+K63</f>
        <v>15.02</v>
      </c>
      <c r="M63" s="604">
        <v>136</v>
      </c>
      <c r="N63" s="605">
        <v>32.5</v>
      </c>
      <c r="O63" s="231" t="s">
        <v>44</v>
      </c>
      <c r="P63" s="185">
        <v>30.930000000000003</v>
      </c>
      <c r="Q63" s="232">
        <v>16.630000000000003</v>
      </c>
      <c r="R63" s="185">
        <f t="shared" si="10"/>
        <v>47.56</v>
      </c>
      <c r="S63" s="137">
        <v>6</v>
      </c>
      <c r="T63" s="233">
        <v>93.150684931506845</v>
      </c>
      <c r="U63" s="188">
        <f t="shared" si="5"/>
        <v>165.10022621591051</v>
      </c>
      <c r="V63" s="618">
        <v>32.5</v>
      </c>
      <c r="W63" s="190"/>
      <c r="X63" s="224">
        <f t="shared" si="6"/>
        <v>132.60022621591051</v>
      </c>
      <c r="Y63" s="192">
        <v>51</v>
      </c>
      <c r="Z63" s="193">
        <f t="shared" si="7"/>
        <v>65</v>
      </c>
      <c r="AA63" s="646">
        <v>15.02</v>
      </c>
      <c r="AB63" s="195"/>
      <c r="AC63" s="196">
        <f t="shared" si="8"/>
        <v>49.980000000000004</v>
      </c>
      <c r="AD63" s="197"/>
      <c r="AE63" s="198"/>
      <c r="AF63" s="199"/>
      <c r="AG63" s="200">
        <v>1</v>
      </c>
      <c r="AI63">
        <v>56</v>
      </c>
    </row>
    <row r="64" spans="1:35">
      <c r="A64" s="172" t="s">
        <v>51</v>
      </c>
      <c r="B64" s="173" t="s">
        <v>40</v>
      </c>
      <c r="C64" s="202" t="s">
        <v>32</v>
      </c>
      <c r="D64" s="203">
        <v>6.54</v>
      </c>
      <c r="E64" s="203">
        <v>9.2899999999999991</v>
      </c>
      <c r="F64" s="176">
        <v>15.829999999999998</v>
      </c>
      <c r="G64" s="204">
        <v>21</v>
      </c>
      <c r="H64" s="205">
        <v>81.651376146788991</v>
      </c>
      <c r="I64" s="600" t="s">
        <v>32</v>
      </c>
      <c r="J64" s="601">
        <v>18.439999999999998</v>
      </c>
      <c r="K64" s="602">
        <v>2.42</v>
      </c>
      <c r="L64" s="603">
        <v>20.86</v>
      </c>
      <c r="M64" s="604">
        <v>101</v>
      </c>
      <c r="N64" s="605">
        <v>50</v>
      </c>
      <c r="O64" s="231"/>
      <c r="P64" s="185"/>
      <c r="Q64" s="232"/>
      <c r="R64" s="185"/>
      <c r="S64" s="137"/>
      <c r="T64" s="238"/>
      <c r="U64" s="188">
        <f t="shared" si="5"/>
        <v>131.651376146789</v>
      </c>
      <c r="V64" s="189"/>
      <c r="W64" s="190"/>
      <c r="X64" s="191">
        <f t="shared" si="6"/>
        <v>131.651376146789</v>
      </c>
      <c r="Y64" s="192">
        <v>47</v>
      </c>
      <c r="Z64" s="193">
        <f t="shared" si="7"/>
        <v>36.69</v>
      </c>
      <c r="AA64" s="253"/>
      <c r="AB64" s="195"/>
      <c r="AC64" s="196">
        <f t="shared" si="8"/>
        <v>36.69</v>
      </c>
      <c r="AD64" s="197"/>
      <c r="AE64" s="198"/>
      <c r="AF64" s="199">
        <v>1</v>
      </c>
      <c r="AG64" s="200"/>
      <c r="AI64">
        <v>57</v>
      </c>
    </row>
    <row r="65" spans="1:35">
      <c r="A65" s="172" t="s">
        <v>161</v>
      </c>
      <c r="B65" s="173" t="s">
        <v>35</v>
      </c>
      <c r="C65" s="202" t="s">
        <v>32</v>
      </c>
      <c r="D65" s="203">
        <v>1.24</v>
      </c>
      <c r="E65" s="203">
        <v>9.3800000000000008</v>
      </c>
      <c r="F65" s="176">
        <f>+D65+E65</f>
        <v>10.620000000000001</v>
      </c>
      <c r="G65" s="204">
        <v>32</v>
      </c>
      <c r="H65" s="205">
        <v>71.559633027522935</v>
      </c>
      <c r="I65" s="622" t="s">
        <v>32</v>
      </c>
      <c r="J65" s="606">
        <v>16.259999999999998</v>
      </c>
      <c r="K65" s="606">
        <v>8.9600000000000009</v>
      </c>
      <c r="L65" s="603">
        <f>+J65+K65</f>
        <v>25.22</v>
      </c>
      <c r="M65" s="607">
        <v>83</v>
      </c>
      <c r="N65" s="608">
        <v>59</v>
      </c>
      <c r="O65" s="210"/>
      <c r="P65" s="236"/>
      <c r="Q65" s="236"/>
      <c r="R65" s="185"/>
      <c r="S65" s="237"/>
      <c r="T65" s="238"/>
      <c r="U65" s="188">
        <f t="shared" si="5"/>
        <v>130.55963302752292</v>
      </c>
      <c r="V65" s="189"/>
      <c r="W65" s="190"/>
      <c r="X65" s="191">
        <f t="shared" si="6"/>
        <v>130.55963302752292</v>
      </c>
      <c r="Y65" s="192">
        <v>48</v>
      </c>
      <c r="Z65" s="193">
        <f t="shared" si="7"/>
        <v>35.840000000000003</v>
      </c>
      <c r="AA65" s="194"/>
      <c r="AB65" s="195"/>
      <c r="AC65" s="196">
        <f t="shared" si="8"/>
        <v>35.840000000000003</v>
      </c>
      <c r="AD65" s="197"/>
      <c r="AE65" s="198"/>
      <c r="AF65" s="199">
        <v>1</v>
      </c>
      <c r="AG65" s="200"/>
      <c r="AI65">
        <v>58</v>
      </c>
    </row>
    <row r="66" spans="1:35">
      <c r="A66" s="201" t="s">
        <v>136</v>
      </c>
      <c r="B66" s="173" t="s">
        <v>114</v>
      </c>
      <c r="C66" s="202" t="s">
        <v>32</v>
      </c>
      <c r="D66" s="203">
        <v>0</v>
      </c>
      <c r="E66" s="203">
        <v>7.12</v>
      </c>
      <c r="F66" s="176">
        <f>+D66+E66</f>
        <v>7.12</v>
      </c>
      <c r="G66" s="204">
        <v>48</v>
      </c>
      <c r="H66" s="205">
        <v>56.88073394495413</v>
      </c>
      <c r="I66" s="600" t="s">
        <v>32</v>
      </c>
      <c r="J66" s="601">
        <v>5.28</v>
      </c>
      <c r="K66" s="602">
        <v>5.7399999999999993</v>
      </c>
      <c r="L66" s="603">
        <v>11.02</v>
      </c>
      <c r="M66" s="604">
        <v>159</v>
      </c>
      <c r="N66" s="605">
        <v>21</v>
      </c>
      <c r="O66" s="242" t="s">
        <v>44</v>
      </c>
      <c r="P66" s="135">
        <v>8.5300000000000011</v>
      </c>
      <c r="Q66" s="135">
        <v>17.63</v>
      </c>
      <c r="R66" s="185">
        <f>+P66+Q66</f>
        <v>26.16</v>
      </c>
      <c r="S66" s="136">
        <v>22</v>
      </c>
      <c r="T66" s="638">
        <v>71.232876712328761</v>
      </c>
      <c r="U66" s="188">
        <f t="shared" si="5"/>
        <v>149.11361065728289</v>
      </c>
      <c r="V66" s="183">
        <v>21</v>
      </c>
      <c r="W66" s="190"/>
      <c r="X66" s="191">
        <f t="shared" si="6"/>
        <v>128.11361065728289</v>
      </c>
      <c r="Y66" s="192">
        <v>49</v>
      </c>
      <c r="Z66" s="193">
        <f t="shared" si="7"/>
        <v>44.3</v>
      </c>
      <c r="AA66" s="182">
        <v>11.02</v>
      </c>
      <c r="AB66" s="195"/>
      <c r="AC66" s="196">
        <f t="shared" si="8"/>
        <v>33.28</v>
      </c>
      <c r="AD66" s="197"/>
      <c r="AE66" s="198"/>
      <c r="AF66" s="199"/>
      <c r="AG66" s="200">
        <v>1</v>
      </c>
      <c r="AI66">
        <v>59</v>
      </c>
    </row>
    <row r="67" spans="1:35">
      <c r="A67" s="172" t="s">
        <v>103</v>
      </c>
      <c r="B67" s="173" t="s">
        <v>150</v>
      </c>
      <c r="C67" s="202" t="s">
        <v>32</v>
      </c>
      <c r="D67" s="203">
        <v>2.64</v>
      </c>
      <c r="E67" s="203">
        <v>0</v>
      </c>
      <c r="F67" s="176">
        <f>+D67+E67</f>
        <v>2.64</v>
      </c>
      <c r="G67" s="204">
        <v>66</v>
      </c>
      <c r="H67" s="205">
        <v>40.366972477064223</v>
      </c>
      <c r="I67" s="622" t="s">
        <v>32</v>
      </c>
      <c r="J67" s="625">
        <v>26.34</v>
      </c>
      <c r="K67" s="626">
        <v>18.82</v>
      </c>
      <c r="L67" s="603">
        <f>+J67+K67</f>
        <v>45.16</v>
      </c>
      <c r="M67" s="604">
        <v>28</v>
      </c>
      <c r="N67" s="627">
        <v>86.5</v>
      </c>
      <c r="O67" s="644"/>
      <c r="P67" s="185"/>
      <c r="Q67" s="232"/>
      <c r="R67" s="185"/>
      <c r="S67" s="137"/>
      <c r="T67" s="238"/>
      <c r="U67" s="188">
        <f t="shared" si="5"/>
        <v>126.86697247706422</v>
      </c>
      <c r="V67" s="645"/>
      <c r="W67" s="190"/>
      <c r="X67" s="191">
        <f t="shared" si="6"/>
        <v>126.86697247706422</v>
      </c>
      <c r="Y67" s="192">
        <v>50</v>
      </c>
      <c r="Z67" s="193">
        <f t="shared" si="7"/>
        <v>47.8</v>
      </c>
      <c r="AA67" s="647"/>
      <c r="AB67" s="195"/>
      <c r="AC67" s="196">
        <f t="shared" si="8"/>
        <v>47.8</v>
      </c>
      <c r="AD67" s="197"/>
      <c r="AE67" s="198"/>
      <c r="AF67" s="199">
        <v>1</v>
      </c>
      <c r="AG67" s="200"/>
      <c r="AH67" s="284" t="s">
        <v>221</v>
      </c>
      <c r="AI67">
        <v>60</v>
      </c>
    </row>
    <row r="68" spans="1:35">
      <c r="A68" s="201" t="s">
        <v>137</v>
      </c>
      <c r="B68" s="173" t="s">
        <v>40</v>
      </c>
      <c r="C68" s="202" t="s">
        <v>32</v>
      </c>
      <c r="D68" s="203">
        <v>3.94</v>
      </c>
      <c r="E68" s="203">
        <v>6.06</v>
      </c>
      <c r="F68" s="176">
        <f>+D68+E68</f>
        <v>10</v>
      </c>
      <c r="G68" s="204">
        <v>34</v>
      </c>
      <c r="H68" s="205">
        <v>69.724770642201833</v>
      </c>
      <c r="I68" s="600" t="s">
        <v>32</v>
      </c>
      <c r="J68" s="601">
        <v>16.579999999999998</v>
      </c>
      <c r="K68" s="602">
        <v>4.88</v>
      </c>
      <c r="L68" s="603">
        <v>21.459999999999997</v>
      </c>
      <c r="M68" s="604">
        <v>93</v>
      </c>
      <c r="N68" s="605">
        <v>54</v>
      </c>
      <c r="O68" s="274" t="s">
        <v>47</v>
      </c>
      <c r="P68" s="236">
        <v>6.5</v>
      </c>
      <c r="Q68" s="9">
        <v>5.9</v>
      </c>
      <c r="R68" s="185">
        <f>+P68+Q68</f>
        <v>12.4</v>
      </c>
      <c r="S68" s="237">
        <v>54</v>
      </c>
      <c r="T68" s="233">
        <v>27.397260273972602</v>
      </c>
      <c r="U68" s="188">
        <f t="shared" si="5"/>
        <v>151.12203091617442</v>
      </c>
      <c r="V68" s="286">
        <v>27.397260273972602</v>
      </c>
      <c r="W68" s="190"/>
      <c r="X68" s="191">
        <f t="shared" si="6"/>
        <v>123.72477064220182</v>
      </c>
      <c r="Y68" s="192">
        <v>52</v>
      </c>
      <c r="Z68" s="193">
        <f t="shared" si="7"/>
        <v>43.86</v>
      </c>
      <c r="AA68" s="285">
        <v>12.4</v>
      </c>
      <c r="AB68" s="195"/>
      <c r="AC68" s="196">
        <f t="shared" si="8"/>
        <v>31.46</v>
      </c>
      <c r="AD68" s="197"/>
      <c r="AE68" s="198"/>
      <c r="AF68" s="199"/>
      <c r="AG68" s="200">
        <v>1</v>
      </c>
      <c r="AI68">
        <v>61</v>
      </c>
    </row>
    <row r="69" spans="1:35">
      <c r="A69" s="201" t="s">
        <v>43</v>
      </c>
      <c r="B69" s="173" t="s">
        <v>35</v>
      </c>
      <c r="C69" s="202" t="s">
        <v>44</v>
      </c>
      <c r="D69" s="203">
        <v>0</v>
      </c>
      <c r="E69" s="203">
        <v>7.76</v>
      </c>
      <c r="F69" s="176">
        <f>+D69+E69</f>
        <v>7.76</v>
      </c>
      <c r="G69" s="204">
        <v>46</v>
      </c>
      <c r="H69" s="205">
        <v>58.715596330275233</v>
      </c>
      <c r="I69" s="600" t="s">
        <v>44</v>
      </c>
      <c r="J69" s="601">
        <v>22.740000000000002</v>
      </c>
      <c r="K69" s="602">
        <v>4.26</v>
      </c>
      <c r="L69" s="603">
        <f>+J69+K69</f>
        <v>27</v>
      </c>
      <c r="M69" s="604">
        <v>76</v>
      </c>
      <c r="N69" s="605">
        <v>62.5</v>
      </c>
      <c r="O69" s="231" t="s">
        <v>44</v>
      </c>
      <c r="P69" s="185">
        <v>8.6399999999999988</v>
      </c>
      <c r="Q69" s="232">
        <v>4.58</v>
      </c>
      <c r="R69" s="185">
        <f>+P69+Q69</f>
        <v>13.219999999999999</v>
      </c>
      <c r="S69" s="137">
        <v>51</v>
      </c>
      <c r="T69" s="233">
        <v>31.506849315068493</v>
      </c>
      <c r="U69" s="188">
        <f t="shared" si="5"/>
        <v>152.72244564534373</v>
      </c>
      <c r="V69" s="286">
        <v>31.506849315068493</v>
      </c>
      <c r="W69" s="190"/>
      <c r="X69" s="228">
        <f t="shared" si="6"/>
        <v>121.21559633027523</v>
      </c>
      <c r="Y69" s="192">
        <v>53</v>
      </c>
      <c r="Z69" s="193">
        <f t="shared" si="7"/>
        <v>47.98</v>
      </c>
      <c r="AA69" s="285">
        <v>13.219999999999999</v>
      </c>
      <c r="AB69" s="195"/>
      <c r="AC69" s="196">
        <f t="shared" si="8"/>
        <v>34.76</v>
      </c>
      <c r="AD69" s="197"/>
      <c r="AE69" s="198"/>
      <c r="AF69" s="199"/>
      <c r="AG69" s="200">
        <v>1</v>
      </c>
      <c r="AI69">
        <v>62</v>
      </c>
    </row>
    <row r="70" spans="1:35">
      <c r="A70" s="201" t="s">
        <v>171</v>
      </c>
      <c r="B70" s="173" t="s">
        <v>35</v>
      </c>
      <c r="C70" s="202" t="s">
        <v>44</v>
      </c>
      <c r="D70" s="203">
        <v>0</v>
      </c>
      <c r="E70" s="203">
        <v>7.76</v>
      </c>
      <c r="F70" s="176">
        <v>7.76</v>
      </c>
      <c r="G70" s="204">
        <v>46</v>
      </c>
      <c r="H70" s="205">
        <v>58.715596330275233</v>
      </c>
      <c r="I70" s="622" t="s">
        <v>44</v>
      </c>
      <c r="J70" s="625">
        <v>22.740000000000002</v>
      </c>
      <c r="K70" s="626">
        <v>4.26</v>
      </c>
      <c r="L70" s="603">
        <v>27</v>
      </c>
      <c r="M70" s="604">
        <v>76</v>
      </c>
      <c r="N70" s="627">
        <v>62.5</v>
      </c>
      <c r="O70" s="231" t="s">
        <v>44</v>
      </c>
      <c r="P70" s="185">
        <v>8.6399999999999988</v>
      </c>
      <c r="Q70" s="232">
        <v>4.58</v>
      </c>
      <c r="R70" s="185">
        <f>+P70+Q70</f>
        <v>13.219999999999999</v>
      </c>
      <c r="S70" s="137">
        <v>51</v>
      </c>
      <c r="T70" s="233">
        <v>31.506849315068493</v>
      </c>
      <c r="U70" s="188">
        <f t="shared" si="5"/>
        <v>152.72244564534373</v>
      </c>
      <c r="V70" s="286">
        <v>31.506849315068493</v>
      </c>
      <c r="W70" s="190"/>
      <c r="X70" s="228">
        <f t="shared" si="6"/>
        <v>121.21559633027523</v>
      </c>
      <c r="Y70" s="192">
        <v>53</v>
      </c>
      <c r="Z70" s="193">
        <f t="shared" si="7"/>
        <v>47.98</v>
      </c>
      <c r="AA70" s="285">
        <v>13.219999999999999</v>
      </c>
      <c r="AB70" s="195"/>
      <c r="AC70" s="196">
        <f t="shared" si="8"/>
        <v>34.76</v>
      </c>
      <c r="AD70" s="197"/>
      <c r="AE70" s="198"/>
      <c r="AF70" s="199"/>
      <c r="AG70" s="200">
        <v>1</v>
      </c>
      <c r="AI70">
        <v>63</v>
      </c>
    </row>
    <row r="71" spans="1:35">
      <c r="A71" s="265" t="s">
        <v>167</v>
      </c>
      <c r="B71" s="249" t="s">
        <v>37</v>
      </c>
      <c r="C71" s="174"/>
      <c r="D71" s="175"/>
      <c r="E71" s="175"/>
      <c r="F71" s="176"/>
      <c r="G71" s="204"/>
      <c r="H71" s="623"/>
      <c r="I71" s="600" t="s">
        <v>32</v>
      </c>
      <c r="J71" s="601">
        <v>19.700000000000003</v>
      </c>
      <c r="K71" s="602">
        <v>23.159999999999997</v>
      </c>
      <c r="L71" s="603">
        <f>+J71+K71</f>
        <v>42.86</v>
      </c>
      <c r="M71" s="604">
        <v>30</v>
      </c>
      <c r="N71" s="605">
        <v>85.5</v>
      </c>
      <c r="O71" s="231" t="s">
        <v>32</v>
      </c>
      <c r="P71" s="185">
        <v>8.49</v>
      </c>
      <c r="Q71" s="232">
        <v>5.45</v>
      </c>
      <c r="R71" s="185">
        <f>+P71+Q71</f>
        <v>13.940000000000001</v>
      </c>
      <c r="S71" s="137">
        <v>50</v>
      </c>
      <c r="T71" s="233">
        <v>32.87671232876712</v>
      </c>
      <c r="U71" s="188">
        <f t="shared" si="5"/>
        <v>118.37671232876713</v>
      </c>
      <c r="V71" s="189"/>
      <c r="W71" s="190"/>
      <c r="X71" s="191">
        <f t="shared" si="6"/>
        <v>118.37671232876713</v>
      </c>
      <c r="Y71" s="192">
        <v>54</v>
      </c>
      <c r="Z71" s="193">
        <f t="shared" si="7"/>
        <v>56.8</v>
      </c>
      <c r="AA71" s="194"/>
      <c r="AB71" s="195"/>
      <c r="AC71" s="196">
        <f t="shared" si="8"/>
        <v>56.8</v>
      </c>
      <c r="AD71" s="197"/>
      <c r="AE71" s="198"/>
      <c r="AF71" s="199">
        <v>1</v>
      </c>
      <c r="AG71" s="200"/>
      <c r="AI71">
        <v>64</v>
      </c>
    </row>
    <row r="72" spans="1:35">
      <c r="A72" s="235" t="s">
        <v>162</v>
      </c>
      <c r="B72" s="173" t="s">
        <v>163</v>
      </c>
      <c r="C72" s="174" t="s">
        <v>32</v>
      </c>
      <c r="D72" s="175">
        <v>2.42</v>
      </c>
      <c r="E72" s="175">
        <v>6.06</v>
      </c>
      <c r="F72" s="176">
        <v>8.48</v>
      </c>
      <c r="G72" s="177">
        <v>44</v>
      </c>
      <c r="H72" s="178">
        <v>60.550458715596335</v>
      </c>
      <c r="I72" s="600" t="s">
        <v>32</v>
      </c>
      <c r="J72" s="601">
        <v>14.27</v>
      </c>
      <c r="K72" s="602">
        <v>9.32</v>
      </c>
      <c r="L72" s="603">
        <v>23.59</v>
      </c>
      <c r="M72" s="604">
        <v>88</v>
      </c>
      <c r="N72" s="605">
        <v>56.499999999999993</v>
      </c>
      <c r="O72" s="231"/>
      <c r="P72" s="185"/>
      <c r="Q72" s="232"/>
      <c r="R72" s="185"/>
      <c r="S72" s="137"/>
      <c r="T72" s="238"/>
      <c r="U72" s="188">
        <f t="shared" ref="U72:U103" si="11">+H72+N72+T72</f>
        <v>117.05045871559633</v>
      </c>
      <c r="V72" s="189"/>
      <c r="W72" s="190"/>
      <c r="X72" s="224">
        <f t="shared" ref="X72:X103" si="12">+U72-V72-W72</f>
        <v>117.05045871559633</v>
      </c>
      <c r="Y72" s="192">
        <v>55</v>
      </c>
      <c r="Z72" s="193">
        <f t="shared" ref="Z72:Z103" si="13">+F72+L72+R72</f>
        <v>32.07</v>
      </c>
      <c r="AA72" s="194"/>
      <c r="AB72" s="195"/>
      <c r="AC72" s="196">
        <f t="shared" ref="AC72:AC103" si="14">+Z72-AA72-AB72</f>
        <v>32.07</v>
      </c>
      <c r="AD72" s="197"/>
      <c r="AE72" s="198"/>
      <c r="AF72" s="199">
        <v>1</v>
      </c>
      <c r="AG72" s="200"/>
      <c r="AI72">
        <v>65</v>
      </c>
    </row>
    <row r="73" spans="1:35">
      <c r="A73" s="235" t="s">
        <v>105</v>
      </c>
      <c r="B73" s="173" t="s">
        <v>127</v>
      </c>
      <c r="C73" s="202" t="s">
        <v>32</v>
      </c>
      <c r="D73" s="203">
        <v>2.42</v>
      </c>
      <c r="E73" s="203">
        <v>6.06</v>
      </c>
      <c r="F73" s="176">
        <f>+D73+E73</f>
        <v>8.48</v>
      </c>
      <c r="G73" s="204">
        <v>44</v>
      </c>
      <c r="H73" s="205">
        <v>60.550458715596335</v>
      </c>
      <c r="I73" s="622" t="s">
        <v>32</v>
      </c>
      <c r="J73" s="606">
        <v>14.27</v>
      </c>
      <c r="K73" s="606">
        <v>9.32</v>
      </c>
      <c r="L73" s="603">
        <f>+J73+K73</f>
        <v>23.59</v>
      </c>
      <c r="M73" s="609">
        <v>88</v>
      </c>
      <c r="N73" s="608">
        <v>56.499999999999993</v>
      </c>
      <c r="O73" s="637"/>
      <c r="P73" s="184"/>
      <c r="Q73" s="184"/>
      <c r="R73" s="185"/>
      <c r="S73" s="186"/>
      <c r="T73" s="187"/>
      <c r="U73" s="188">
        <f t="shared" si="11"/>
        <v>117.05045871559633</v>
      </c>
      <c r="V73" s="189"/>
      <c r="W73" s="190"/>
      <c r="X73" s="224">
        <f t="shared" si="12"/>
        <v>117.05045871559633</v>
      </c>
      <c r="Y73" s="192">
        <v>55</v>
      </c>
      <c r="Z73" s="193">
        <f t="shared" si="13"/>
        <v>32.07</v>
      </c>
      <c r="AA73" s="194"/>
      <c r="AB73" s="195"/>
      <c r="AC73" s="196">
        <f t="shared" si="14"/>
        <v>32.07</v>
      </c>
      <c r="AD73" s="197"/>
      <c r="AE73" s="198"/>
      <c r="AF73" s="199">
        <v>1</v>
      </c>
      <c r="AG73" s="200"/>
      <c r="AI73">
        <v>66</v>
      </c>
    </row>
    <row r="74" spans="1:35">
      <c r="A74" s="172" t="s">
        <v>140</v>
      </c>
      <c r="B74" s="173" t="s">
        <v>35</v>
      </c>
      <c r="C74" s="202" t="s">
        <v>47</v>
      </c>
      <c r="D74" s="203">
        <v>3.24</v>
      </c>
      <c r="E74" s="203">
        <v>0</v>
      </c>
      <c r="F74" s="176">
        <f>+D74+E74</f>
        <v>3.24</v>
      </c>
      <c r="G74" s="204">
        <v>63</v>
      </c>
      <c r="H74" s="205">
        <v>43.119266055045877</v>
      </c>
      <c r="I74" s="600"/>
      <c r="J74" s="601"/>
      <c r="K74" s="602"/>
      <c r="L74" s="603"/>
      <c r="M74" s="604"/>
      <c r="N74" s="605"/>
      <c r="O74" s="219" t="s">
        <v>32</v>
      </c>
      <c r="P74" s="184">
        <v>10.68</v>
      </c>
      <c r="Q74" s="184">
        <v>15.540000000000001</v>
      </c>
      <c r="R74" s="185">
        <f>+P74+Q74</f>
        <v>26.22</v>
      </c>
      <c r="S74" s="186">
        <v>21</v>
      </c>
      <c r="T74" s="638">
        <v>72.602739726027394</v>
      </c>
      <c r="U74" s="188">
        <f t="shared" si="11"/>
        <v>115.72200578107328</v>
      </c>
      <c r="V74" s="260"/>
      <c r="W74" s="190"/>
      <c r="X74" s="191">
        <f t="shared" si="12"/>
        <v>115.72200578107328</v>
      </c>
      <c r="Y74" s="192">
        <v>56</v>
      </c>
      <c r="Z74" s="193">
        <f t="shared" si="13"/>
        <v>29.46</v>
      </c>
      <c r="AA74" s="261"/>
      <c r="AB74" s="195"/>
      <c r="AC74" s="196">
        <f t="shared" si="14"/>
        <v>29.46</v>
      </c>
      <c r="AD74" s="197"/>
      <c r="AE74" s="198"/>
      <c r="AF74" s="199">
        <v>1</v>
      </c>
      <c r="AG74" s="200"/>
      <c r="AI74">
        <v>67</v>
      </c>
    </row>
    <row r="75" spans="1:35">
      <c r="A75" s="201" t="s">
        <v>135</v>
      </c>
      <c r="B75" s="173" t="s">
        <v>37</v>
      </c>
      <c r="C75" s="202" t="s">
        <v>32</v>
      </c>
      <c r="D75" s="203">
        <v>0</v>
      </c>
      <c r="E75" s="203">
        <v>0</v>
      </c>
      <c r="F75" s="176">
        <v>0</v>
      </c>
      <c r="G75" s="204">
        <v>76</v>
      </c>
      <c r="H75" s="178">
        <v>0</v>
      </c>
      <c r="I75" s="600" t="s">
        <v>32</v>
      </c>
      <c r="J75" s="601">
        <v>5.38</v>
      </c>
      <c r="K75" s="602">
        <v>2.12</v>
      </c>
      <c r="L75" s="603">
        <f>+J75+K75</f>
        <v>7.5</v>
      </c>
      <c r="M75" s="604">
        <v>171</v>
      </c>
      <c r="N75" s="605">
        <v>15</v>
      </c>
      <c r="O75" s="210" t="s">
        <v>32</v>
      </c>
      <c r="P75" s="236">
        <v>45.500000000000007</v>
      </c>
      <c r="Q75" s="236">
        <v>35.42</v>
      </c>
      <c r="R75" s="185">
        <f>+P75+Q75</f>
        <v>80.920000000000016</v>
      </c>
      <c r="S75" s="237">
        <v>1</v>
      </c>
      <c r="T75" s="233">
        <v>100</v>
      </c>
      <c r="U75" s="188">
        <f t="shared" si="11"/>
        <v>115</v>
      </c>
      <c r="V75" s="226">
        <v>0</v>
      </c>
      <c r="W75" s="190"/>
      <c r="X75" s="191">
        <f t="shared" si="12"/>
        <v>115</v>
      </c>
      <c r="Y75" s="192">
        <v>57</v>
      </c>
      <c r="Z75" s="193">
        <f t="shared" si="13"/>
        <v>88.420000000000016</v>
      </c>
      <c r="AA75" s="287">
        <v>0</v>
      </c>
      <c r="AB75" s="195"/>
      <c r="AC75" s="196">
        <f t="shared" si="14"/>
        <v>88.420000000000016</v>
      </c>
      <c r="AD75" s="197"/>
      <c r="AE75" s="198"/>
      <c r="AF75" s="199"/>
      <c r="AG75" s="200">
        <v>1</v>
      </c>
      <c r="AI75">
        <v>68</v>
      </c>
    </row>
    <row r="76" spans="1:35">
      <c r="A76" s="235" t="s">
        <v>123</v>
      </c>
      <c r="B76" s="173" t="s">
        <v>65</v>
      </c>
      <c r="C76" s="174" t="s">
        <v>32</v>
      </c>
      <c r="D76" s="263">
        <v>2.64</v>
      </c>
      <c r="E76" s="263">
        <v>2.12</v>
      </c>
      <c r="F76" s="176">
        <f>+D76+E76</f>
        <v>4.76</v>
      </c>
      <c r="G76" s="264">
        <v>56</v>
      </c>
      <c r="H76" s="178">
        <v>49.541284403669728</v>
      </c>
      <c r="I76" s="622"/>
      <c r="J76" s="625"/>
      <c r="K76" s="626"/>
      <c r="L76" s="603"/>
      <c r="M76" s="604"/>
      <c r="N76" s="627"/>
      <c r="O76" s="219" t="s">
        <v>32</v>
      </c>
      <c r="P76" s="184">
        <v>5.54</v>
      </c>
      <c r="Q76" s="184">
        <v>15.67</v>
      </c>
      <c r="R76" s="185">
        <f>+P76+Q76</f>
        <v>21.21</v>
      </c>
      <c r="S76" s="186">
        <v>29</v>
      </c>
      <c r="T76" s="638">
        <v>61.643835616438359</v>
      </c>
      <c r="U76" s="188">
        <f t="shared" si="11"/>
        <v>111.18512002010809</v>
      </c>
      <c r="V76" s="260"/>
      <c r="W76" s="190"/>
      <c r="X76" s="228">
        <f t="shared" si="12"/>
        <v>111.18512002010809</v>
      </c>
      <c r="Y76" s="192">
        <v>58</v>
      </c>
      <c r="Z76" s="193">
        <f t="shared" si="13"/>
        <v>25.97</v>
      </c>
      <c r="AA76" s="288"/>
      <c r="AB76" s="195"/>
      <c r="AC76" s="196">
        <f t="shared" si="14"/>
        <v>25.97</v>
      </c>
      <c r="AD76" s="197"/>
      <c r="AE76" s="198"/>
      <c r="AF76" s="199">
        <v>1</v>
      </c>
      <c r="AG76" s="200"/>
      <c r="AI76">
        <v>69</v>
      </c>
    </row>
    <row r="77" spans="1:35">
      <c r="A77" s="235" t="s">
        <v>111</v>
      </c>
      <c r="B77" s="173" t="s">
        <v>222</v>
      </c>
      <c r="C77" s="174" t="s">
        <v>32</v>
      </c>
      <c r="D77" s="175">
        <v>2.64</v>
      </c>
      <c r="E77" s="175">
        <v>2.12</v>
      </c>
      <c r="F77" s="176">
        <v>4.76</v>
      </c>
      <c r="G77" s="204">
        <v>56</v>
      </c>
      <c r="H77" s="623">
        <v>49.541284403669728</v>
      </c>
      <c r="I77" s="600"/>
      <c r="J77" s="601"/>
      <c r="K77" s="602"/>
      <c r="L77" s="603"/>
      <c r="M77" s="604"/>
      <c r="N77" s="605"/>
      <c r="O77" s="219" t="s">
        <v>32</v>
      </c>
      <c r="P77" s="184">
        <v>5.54</v>
      </c>
      <c r="Q77" s="184">
        <v>15.67</v>
      </c>
      <c r="R77" s="185">
        <f>+P77+Q77</f>
        <v>21.21</v>
      </c>
      <c r="S77" s="186">
        <v>29</v>
      </c>
      <c r="T77" s="638">
        <v>61.643835616438359</v>
      </c>
      <c r="U77" s="188">
        <f t="shared" si="11"/>
        <v>111.18512002010809</v>
      </c>
      <c r="V77" s="189"/>
      <c r="W77" s="190"/>
      <c r="X77" s="228">
        <f t="shared" si="12"/>
        <v>111.18512002010809</v>
      </c>
      <c r="Y77" s="192">
        <v>58</v>
      </c>
      <c r="Z77" s="193">
        <f t="shared" si="13"/>
        <v>25.97</v>
      </c>
      <c r="AA77" s="194"/>
      <c r="AB77" s="195"/>
      <c r="AC77" s="196">
        <f t="shared" si="14"/>
        <v>25.97</v>
      </c>
      <c r="AD77" s="197"/>
      <c r="AE77" s="198"/>
      <c r="AF77" s="199">
        <v>1</v>
      </c>
      <c r="AG77" s="200"/>
      <c r="AI77">
        <v>70</v>
      </c>
    </row>
    <row r="78" spans="1:35">
      <c r="A78" s="281" t="s">
        <v>60</v>
      </c>
      <c r="B78" s="282" t="s">
        <v>61</v>
      </c>
      <c r="C78" s="174" t="s">
        <v>32</v>
      </c>
      <c r="D78" s="175">
        <v>9.16</v>
      </c>
      <c r="E78" s="175">
        <v>8.76</v>
      </c>
      <c r="F78" s="176">
        <v>17.920000000000002</v>
      </c>
      <c r="G78" s="204">
        <v>18</v>
      </c>
      <c r="H78" s="623">
        <v>84.403669724770651</v>
      </c>
      <c r="I78" s="600" t="s">
        <v>32</v>
      </c>
      <c r="J78" s="601">
        <v>5.28</v>
      </c>
      <c r="K78" s="602">
        <v>7.82</v>
      </c>
      <c r="L78" s="603">
        <f>+J78+K78</f>
        <v>13.100000000000001</v>
      </c>
      <c r="M78" s="604">
        <v>149</v>
      </c>
      <c r="N78" s="605">
        <v>26</v>
      </c>
      <c r="O78" s="231"/>
      <c r="P78" s="185"/>
      <c r="Q78" s="232"/>
      <c r="R78" s="185"/>
      <c r="S78" s="137"/>
      <c r="T78" s="238"/>
      <c r="U78" s="188">
        <f t="shared" si="11"/>
        <v>110.40366972477065</v>
      </c>
      <c r="V78" s="240"/>
      <c r="W78" s="190"/>
      <c r="X78" s="191">
        <f t="shared" si="12"/>
        <v>110.40366972477065</v>
      </c>
      <c r="Y78" s="192">
        <v>59</v>
      </c>
      <c r="Z78" s="193">
        <f t="shared" si="13"/>
        <v>31.020000000000003</v>
      </c>
      <c r="AA78" s="280"/>
      <c r="AB78" s="195"/>
      <c r="AC78" s="196">
        <f t="shared" si="14"/>
        <v>31.020000000000003</v>
      </c>
      <c r="AD78" s="197"/>
      <c r="AE78" s="198"/>
      <c r="AF78" s="199">
        <v>1</v>
      </c>
      <c r="AG78" s="200"/>
      <c r="AI78">
        <v>71</v>
      </c>
    </row>
    <row r="79" spans="1:35">
      <c r="A79" s="172" t="s">
        <v>160</v>
      </c>
      <c r="B79" s="173" t="s">
        <v>65</v>
      </c>
      <c r="C79" s="202" t="s">
        <v>32</v>
      </c>
      <c r="D79" s="203">
        <v>11.42</v>
      </c>
      <c r="E79" s="203">
        <v>0</v>
      </c>
      <c r="F79" s="176">
        <v>11.42</v>
      </c>
      <c r="G79" s="204">
        <v>30</v>
      </c>
      <c r="H79" s="205">
        <v>73.394495412844037</v>
      </c>
      <c r="I79" s="600"/>
      <c r="J79" s="601"/>
      <c r="K79" s="602"/>
      <c r="L79" s="603"/>
      <c r="M79" s="604"/>
      <c r="N79" s="605"/>
      <c r="O79" s="219" t="s">
        <v>32</v>
      </c>
      <c r="P79" s="184">
        <v>7.03</v>
      </c>
      <c r="Q79" s="184">
        <v>7.7799999999999994</v>
      </c>
      <c r="R79" s="185">
        <f>+P79+Q79</f>
        <v>14.809999999999999</v>
      </c>
      <c r="S79" s="186">
        <v>47</v>
      </c>
      <c r="T79" s="638">
        <v>36.986301369863014</v>
      </c>
      <c r="U79" s="188">
        <f t="shared" si="11"/>
        <v>110.38079678270705</v>
      </c>
      <c r="V79" s="189"/>
      <c r="W79" s="190"/>
      <c r="X79" s="191">
        <f t="shared" si="12"/>
        <v>110.38079678270705</v>
      </c>
      <c r="Y79" s="192">
        <v>60</v>
      </c>
      <c r="Z79" s="193">
        <f t="shared" si="13"/>
        <v>26.229999999999997</v>
      </c>
      <c r="AA79" s="194"/>
      <c r="AB79" s="195"/>
      <c r="AC79" s="196">
        <f t="shared" si="14"/>
        <v>26.229999999999997</v>
      </c>
      <c r="AD79" s="197"/>
      <c r="AE79" s="198"/>
      <c r="AF79" s="199">
        <v>1</v>
      </c>
      <c r="AG79" s="200"/>
      <c r="AI79">
        <v>72</v>
      </c>
    </row>
    <row r="80" spans="1:35">
      <c r="A80" s="266" t="s">
        <v>175</v>
      </c>
      <c r="B80" s="267" t="s">
        <v>40</v>
      </c>
      <c r="C80" s="174"/>
      <c r="D80" s="175"/>
      <c r="E80" s="175"/>
      <c r="F80" s="176"/>
      <c r="G80" s="204"/>
      <c r="H80" s="623"/>
      <c r="I80" s="600" t="s">
        <v>32</v>
      </c>
      <c r="J80" s="601">
        <v>7.58</v>
      </c>
      <c r="K80" s="602">
        <v>13.48</v>
      </c>
      <c r="L80" s="603">
        <v>21.060000000000002</v>
      </c>
      <c r="M80" s="604">
        <v>99</v>
      </c>
      <c r="N80" s="605">
        <v>51</v>
      </c>
      <c r="O80" s="219" t="s">
        <v>32</v>
      </c>
      <c r="P80" s="184">
        <v>12.02</v>
      </c>
      <c r="Q80" s="184">
        <v>8.879999999999999</v>
      </c>
      <c r="R80" s="185">
        <f>+P80+Q80</f>
        <v>20.9</v>
      </c>
      <c r="S80" s="186">
        <v>31</v>
      </c>
      <c r="T80" s="638">
        <v>58.904109589041099</v>
      </c>
      <c r="U80" s="188">
        <f t="shared" si="11"/>
        <v>109.9041095890411</v>
      </c>
      <c r="V80" s="189"/>
      <c r="W80" s="190"/>
      <c r="X80" s="191">
        <f t="shared" si="12"/>
        <v>109.9041095890411</v>
      </c>
      <c r="Y80" s="192">
        <v>61</v>
      </c>
      <c r="Z80" s="193">
        <f t="shared" si="13"/>
        <v>41.96</v>
      </c>
      <c r="AA80" s="253"/>
      <c r="AB80" s="195"/>
      <c r="AC80" s="196">
        <f t="shared" si="14"/>
        <v>41.96</v>
      </c>
      <c r="AD80" s="197"/>
      <c r="AE80" s="198"/>
      <c r="AF80" s="199">
        <v>1</v>
      </c>
      <c r="AG80" s="200"/>
      <c r="AI80">
        <v>73</v>
      </c>
    </row>
    <row r="81" spans="1:35">
      <c r="A81" s="172" t="s">
        <v>133</v>
      </c>
      <c r="B81" s="173" t="s">
        <v>132</v>
      </c>
      <c r="C81" s="174" t="s">
        <v>32</v>
      </c>
      <c r="D81" s="175">
        <v>0</v>
      </c>
      <c r="E81" s="175">
        <v>23</v>
      </c>
      <c r="F81" s="176">
        <v>23</v>
      </c>
      <c r="G81" s="177">
        <v>13</v>
      </c>
      <c r="H81" s="178">
        <v>88.9908256880734</v>
      </c>
      <c r="I81" s="600" t="s">
        <v>32</v>
      </c>
      <c r="J81" s="601">
        <v>6.6199999999999992</v>
      </c>
      <c r="K81" s="602">
        <v>4.2</v>
      </c>
      <c r="L81" s="603">
        <v>10.82</v>
      </c>
      <c r="M81" s="604">
        <v>160</v>
      </c>
      <c r="N81" s="605">
        <v>20.5</v>
      </c>
      <c r="O81" s="231"/>
      <c r="P81" s="185"/>
      <c r="Q81" s="232"/>
      <c r="R81" s="185"/>
      <c r="S81" s="137"/>
      <c r="T81" s="238"/>
      <c r="U81" s="188">
        <f t="shared" si="11"/>
        <v>109.4908256880734</v>
      </c>
      <c r="V81" s="240"/>
      <c r="W81" s="190"/>
      <c r="X81" s="224">
        <f t="shared" si="12"/>
        <v>109.4908256880734</v>
      </c>
      <c r="Y81" s="192">
        <v>62</v>
      </c>
      <c r="Z81" s="193">
        <f t="shared" si="13"/>
        <v>33.82</v>
      </c>
      <c r="AA81" s="280"/>
      <c r="AB81" s="195"/>
      <c r="AC81" s="196">
        <f t="shared" si="14"/>
        <v>33.82</v>
      </c>
      <c r="AD81" s="197"/>
      <c r="AE81" s="198"/>
      <c r="AF81" s="199">
        <v>1</v>
      </c>
      <c r="AG81" s="200"/>
      <c r="AI81">
        <v>74</v>
      </c>
    </row>
    <row r="82" spans="1:35">
      <c r="A82" s="172" t="s">
        <v>131</v>
      </c>
      <c r="B82" s="173" t="s">
        <v>132</v>
      </c>
      <c r="C82" s="202" t="s">
        <v>32</v>
      </c>
      <c r="D82" s="203">
        <v>0</v>
      </c>
      <c r="E82" s="203">
        <v>23</v>
      </c>
      <c r="F82" s="176">
        <f>+D82+E82</f>
        <v>23</v>
      </c>
      <c r="G82" s="204">
        <v>13</v>
      </c>
      <c r="H82" s="205">
        <v>88.9908256880734</v>
      </c>
      <c r="I82" s="600" t="s">
        <v>32</v>
      </c>
      <c r="J82" s="601">
        <v>6.6199999999999992</v>
      </c>
      <c r="K82" s="602">
        <v>4.2</v>
      </c>
      <c r="L82" s="603">
        <v>10.82</v>
      </c>
      <c r="M82" s="604">
        <v>160</v>
      </c>
      <c r="N82" s="605">
        <v>20.5</v>
      </c>
      <c r="O82" s="231"/>
      <c r="P82" s="185"/>
      <c r="Q82" s="232"/>
      <c r="R82" s="185"/>
      <c r="S82" s="137"/>
      <c r="T82" s="238"/>
      <c r="U82" s="188">
        <f t="shared" si="11"/>
        <v>109.4908256880734</v>
      </c>
      <c r="V82" s="189"/>
      <c r="W82" s="190"/>
      <c r="X82" s="224">
        <f t="shared" si="12"/>
        <v>109.4908256880734</v>
      </c>
      <c r="Y82" s="192">
        <v>62</v>
      </c>
      <c r="Z82" s="193">
        <f t="shared" si="13"/>
        <v>33.82</v>
      </c>
      <c r="AA82" s="194"/>
      <c r="AB82" s="195"/>
      <c r="AC82" s="196">
        <f t="shared" si="14"/>
        <v>33.82</v>
      </c>
      <c r="AD82" s="197"/>
      <c r="AE82" s="198"/>
      <c r="AF82" s="199">
        <v>1</v>
      </c>
      <c r="AG82" s="200"/>
      <c r="AI82">
        <v>75</v>
      </c>
    </row>
    <row r="83" spans="1:35">
      <c r="A83" s="269" t="s">
        <v>112</v>
      </c>
      <c r="B83" s="173" t="s">
        <v>36</v>
      </c>
      <c r="C83" s="174" t="s">
        <v>32</v>
      </c>
      <c r="D83" s="175">
        <v>6.06</v>
      </c>
      <c r="E83" s="175">
        <v>0</v>
      </c>
      <c r="F83" s="176">
        <v>6.06</v>
      </c>
      <c r="G83" s="177">
        <v>54</v>
      </c>
      <c r="H83" s="178">
        <v>51.37614678899083</v>
      </c>
      <c r="I83" s="622" t="s">
        <v>32</v>
      </c>
      <c r="J83" s="625">
        <v>5.76</v>
      </c>
      <c r="K83" s="626">
        <v>13.34</v>
      </c>
      <c r="L83" s="603">
        <v>19.100000000000001</v>
      </c>
      <c r="M83" s="604">
        <v>106</v>
      </c>
      <c r="N83" s="627">
        <v>47.5</v>
      </c>
      <c r="O83" s="219" t="s">
        <v>32</v>
      </c>
      <c r="P83" s="184">
        <v>2.76</v>
      </c>
      <c r="Q83" s="184">
        <v>17.84</v>
      </c>
      <c r="R83" s="185">
        <f>+P83+Q83</f>
        <v>20.6</v>
      </c>
      <c r="S83" s="186">
        <v>32</v>
      </c>
      <c r="T83" s="638">
        <v>57.534246575342465</v>
      </c>
      <c r="U83" s="188">
        <f t="shared" si="11"/>
        <v>156.41039336433329</v>
      </c>
      <c r="V83" s="628">
        <v>47.5</v>
      </c>
      <c r="W83" s="190"/>
      <c r="X83" s="228">
        <f t="shared" si="12"/>
        <v>108.91039336433329</v>
      </c>
      <c r="Y83" s="192">
        <v>63</v>
      </c>
      <c r="Z83" s="193">
        <f t="shared" si="13"/>
        <v>45.760000000000005</v>
      </c>
      <c r="AA83" s="214">
        <v>19.100000000000001</v>
      </c>
      <c r="AB83" s="195"/>
      <c r="AC83" s="196">
        <f t="shared" si="14"/>
        <v>26.660000000000004</v>
      </c>
      <c r="AD83" s="197"/>
      <c r="AE83" s="198"/>
      <c r="AF83" s="199"/>
      <c r="AG83" s="200">
        <v>1</v>
      </c>
      <c r="AI83">
        <v>76</v>
      </c>
    </row>
    <row r="84" spans="1:35">
      <c r="A84" s="201" t="s">
        <v>106</v>
      </c>
      <c r="B84" s="173" t="s">
        <v>36</v>
      </c>
      <c r="C84" s="202" t="s">
        <v>32</v>
      </c>
      <c r="D84" s="203">
        <v>6.06</v>
      </c>
      <c r="E84" s="203">
        <v>0</v>
      </c>
      <c r="F84" s="176">
        <f>+D84+E84</f>
        <v>6.06</v>
      </c>
      <c r="G84" s="204">
        <v>54</v>
      </c>
      <c r="H84" s="205">
        <v>51.37614678899083</v>
      </c>
      <c r="I84" s="600" t="s">
        <v>32</v>
      </c>
      <c r="J84" s="601">
        <v>5.76</v>
      </c>
      <c r="K84" s="602">
        <v>13.34</v>
      </c>
      <c r="L84" s="603">
        <f>+J84+K84</f>
        <v>19.100000000000001</v>
      </c>
      <c r="M84" s="604">
        <v>106</v>
      </c>
      <c r="N84" s="605">
        <v>47.5</v>
      </c>
      <c r="O84" s="219" t="s">
        <v>32</v>
      </c>
      <c r="P84" s="184">
        <v>2.76</v>
      </c>
      <c r="Q84" s="184">
        <v>17.84</v>
      </c>
      <c r="R84" s="185">
        <f>+P84+Q84</f>
        <v>20.6</v>
      </c>
      <c r="S84" s="186">
        <v>32</v>
      </c>
      <c r="T84" s="638">
        <v>57.534246575342465</v>
      </c>
      <c r="U84" s="188">
        <f t="shared" si="11"/>
        <v>156.41039336433329</v>
      </c>
      <c r="V84" s="217">
        <v>47.5</v>
      </c>
      <c r="W84" s="190"/>
      <c r="X84" s="228">
        <f t="shared" si="12"/>
        <v>108.91039336433329</v>
      </c>
      <c r="Y84" s="192">
        <v>63</v>
      </c>
      <c r="Z84" s="193">
        <f t="shared" si="13"/>
        <v>45.760000000000005</v>
      </c>
      <c r="AA84" s="214">
        <v>19.100000000000001</v>
      </c>
      <c r="AB84" s="195"/>
      <c r="AC84" s="196">
        <f t="shared" si="14"/>
        <v>26.660000000000004</v>
      </c>
      <c r="AD84" s="197"/>
      <c r="AE84" s="198"/>
      <c r="AF84" s="199"/>
      <c r="AG84" s="200">
        <v>1</v>
      </c>
      <c r="AI84">
        <v>77</v>
      </c>
    </row>
    <row r="85" spans="1:35">
      <c r="A85" s="235" t="s">
        <v>147</v>
      </c>
      <c r="B85" s="173" t="s">
        <v>35</v>
      </c>
      <c r="C85" s="202" t="s">
        <v>44</v>
      </c>
      <c r="D85" s="203">
        <v>4.62</v>
      </c>
      <c r="E85" s="203">
        <v>4.42</v>
      </c>
      <c r="F85" s="176">
        <f>+D85+E85</f>
        <v>9.0399999999999991</v>
      </c>
      <c r="G85" s="204">
        <v>37</v>
      </c>
      <c r="H85" s="205">
        <v>66.972477064220186</v>
      </c>
      <c r="I85" s="600" t="s">
        <v>32</v>
      </c>
      <c r="J85" s="601">
        <v>10.26</v>
      </c>
      <c r="K85" s="602">
        <v>6.55</v>
      </c>
      <c r="L85" s="603">
        <v>16.809999999999999</v>
      </c>
      <c r="M85" s="604">
        <v>119</v>
      </c>
      <c r="N85" s="605">
        <v>41</v>
      </c>
      <c r="O85" s="231"/>
      <c r="P85" s="185"/>
      <c r="Q85" s="232"/>
      <c r="R85" s="185"/>
      <c r="S85" s="137"/>
      <c r="T85" s="238"/>
      <c r="U85" s="188">
        <f t="shared" si="11"/>
        <v>107.97247706422019</v>
      </c>
      <c r="V85" s="189"/>
      <c r="W85" s="190"/>
      <c r="X85" s="191">
        <f t="shared" si="12"/>
        <v>107.97247706422019</v>
      </c>
      <c r="Y85" s="192">
        <v>64</v>
      </c>
      <c r="Z85" s="193">
        <f t="shared" si="13"/>
        <v>25.849999999999998</v>
      </c>
      <c r="AA85" s="253"/>
      <c r="AB85" s="195"/>
      <c r="AC85" s="196">
        <f t="shared" si="14"/>
        <v>25.849999999999998</v>
      </c>
      <c r="AD85" s="197"/>
      <c r="AE85" s="198"/>
      <c r="AF85" s="199">
        <v>1</v>
      </c>
      <c r="AG85" s="200"/>
      <c r="AI85">
        <v>78</v>
      </c>
    </row>
    <row r="86" spans="1:35">
      <c r="A86" s="201" t="s">
        <v>4</v>
      </c>
      <c r="B86" s="173" t="s">
        <v>226</v>
      </c>
      <c r="C86" s="174" t="s">
        <v>44</v>
      </c>
      <c r="D86" s="175">
        <v>4.74</v>
      </c>
      <c r="E86" s="175">
        <v>0</v>
      </c>
      <c r="F86" s="176">
        <f>+D86+E86</f>
        <v>4.74</v>
      </c>
      <c r="G86" s="177">
        <v>57</v>
      </c>
      <c r="H86" s="178">
        <v>48.623853211009177</v>
      </c>
      <c r="I86" s="622" t="s">
        <v>44</v>
      </c>
      <c r="J86" s="625">
        <v>7.7700000000000005</v>
      </c>
      <c r="K86" s="626">
        <v>15.86</v>
      </c>
      <c r="L86" s="603">
        <f>+J86+K86</f>
        <v>23.63</v>
      </c>
      <c r="M86" s="604">
        <v>87</v>
      </c>
      <c r="N86" s="627">
        <v>56.999999999999993</v>
      </c>
      <c r="O86" s="210" t="s">
        <v>44</v>
      </c>
      <c r="P86" s="236">
        <v>7.1000000000000005</v>
      </c>
      <c r="Q86" s="236">
        <v>8.16</v>
      </c>
      <c r="R86" s="185">
        <f>+P86+Q86</f>
        <v>15.260000000000002</v>
      </c>
      <c r="S86" s="237">
        <v>46</v>
      </c>
      <c r="T86" s="233">
        <v>38.356164383561641</v>
      </c>
      <c r="U86" s="188">
        <f t="shared" si="11"/>
        <v>143.9800175945708</v>
      </c>
      <c r="V86" s="286">
        <v>38.356164383561641</v>
      </c>
      <c r="W86" s="190"/>
      <c r="X86" s="228">
        <f t="shared" si="12"/>
        <v>105.62385321100916</v>
      </c>
      <c r="Y86" s="192">
        <v>74</v>
      </c>
      <c r="Z86" s="193">
        <f t="shared" si="13"/>
        <v>43.629999999999995</v>
      </c>
      <c r="AA86" s="648">
        <v>15.260000000000002</v>
      </c>
      <c r="AB86" s="195"/>
      <c r="AC86" s="196">
        <f t="shared" si="14"/>
        <v>28.369999999999994</v>
      </c>
      <c r="AD86" s="197"/>
      <c r="AE86" s="198"/>
      <c r="AF86" s="199"/>
      <c r="AG86" s="200">
        <v>1</v>
      </c>
      <c r="AI86">
        <v>79</v>
      </c>
    </row>
    <row r="87" spans="1:35">
      <c r="A87" s="289" t="s">
        <v>83</v>
      </c>
      <c r="B87" s="267" t="s">
        <v>226</v>
      </c>
      <c r="C87" s="174" t="s">
        <v>44</v>
      </c>
      <c r="D87" s="175">
        <v>4.74</v>
      </c>
      <c r="E87" s="175">
        <v>0</v>
      </c>
      <c r="F87" s="176">
        <v>4.74</v>
      </c>
      <c r="G87" s="177">
        <v>57</v>
      </c>
      <c r="H87" s="178">
        <v>48.623853211009177</v>
      </c>
      <c r="I87" s="600" t="s">
        <v>44</v>
      </c>
      <c r="J87" s="601">
        <v>7.7700000000000005</v>
      </c>
      <c r="K87" s="602">
        <v>15.86</v>
      </c>
      <c r="L87" s="603">
        <v>23.63</v>
      </c>
      <c r="M87" s="604">
        <v>87</v>
      </c>
      <c r="N87" s="605">
        <v>56.999999999999993</v>
      </c>
      <c r="O87" s="210" t="s">
        <v>44</v>
      </c>
      <c r="P87" s="236">
        <v>7.1000000000000005</v>
      </c>
      <c r="Q87" s="236">
        <v>8.16</v>
      </c>
      <c r="R87" s="185">
        <f>+P87+Q87</f>
        <v>15.260000000000002</v>
      </c>
      <c r="S87" s="237">
        <v>46</v>
      </c>
      <c r="T87" s="233">
        <v>38.356164383561641</v>
      </c>
      <c r="U87" s="188">
        <f t="shared" si="11"/>
        <v>143.9800175945708</v>
      </c>
      <c r="V87" s="286">
        <v>38.356164383561641</v>
      </c>
      <c r="W87" s="190"/>
      <c r="X87" s="228">
        <f t="shared" si="12"/>
        <v>105.62385321100916</v>
      </c>
      <c r="Y87" s="192">
        <v>74</v>
      </c>
      <c r="Z87" s="193">
        <f t="shared" si="13"/>
        <v>43.629999999999995</v>
      </c>
      <c r="AA87" s="648">
        <v>15.260000000000002</v>
      </c>
      <c r="AB87" s="195"/>
      <c r="AC87" s="196">
        <f t="shared" si="14"/>
        <v>28.369999999999994</v>
      </c>
      <c r="AD87" s="197"/>
      <c r="AE87" s="198"/>
      <c r="AF87" s="199"/>
      <c r="AG87" s="200">
        <v>1</v>
      </c>
      <c r="AI87">
        <v>80</v>
      </c>
    </row>
    <row r="88" spans="1:35">
      <c r="A88" s="235" t="s">
        <v>56</v>
      </c>
      <c r="B88" s="173" t="s">
        <v>37</v>
      </c>
      <c r="C88" s="259" t="s">
        <v>32</v>
      </c>
      <c r="D88" s="203">
        <v>11.12</v>
      </c>
      <c r="E88" s="203">
        <v>0</v>
      </c>
      <c r="F88" s="176">
        <f>+D88+E88</f>
        <v>11.12</v>
      </c>
      <c r="G88" s="204">
        <v>31</v>
      </c>
      <c r="H88" s="205">
        <v>72.477064220183479</v>
      </c>
      <c r="I88" s="600" t="s">
        <v>32</v>
      </c>
      <c r="J88" s="601">
        <v>13.52</v>
      </c>
      <c r="K88" s="602">
        <v>1.03</v>
      </c>
      <c r="L88" s="603">
        <f>+J88+K88</f>
        <v>14.549999999999999</v>
      </c>
      <c r="M88" s="604">
        <v>139</v>
      </c>
      <c r="N88" s="605">
        <v>31</v>
      </c>
      <c r="O88" s="210"/>
      <c r="P88" s="236"/>
      <c r="Q88" s="236"/>
      <c r="R88" s="185"/>
      <c r="S88" s="237"/>
      <c r="T88" s="238"/>
      <c r="U88" s="188">
        <f t="shared" si="11"/>
        <v>103.47706422018348</v>
      </c>
      <c r="V88" s="189"/>
      <c r="W88" s="190"/>
      <c r="X88" s="191">
        <f t="shared" si="12"/>
        <v>103.47706422018348</v>
      </c>
      <c r="Y88" s="192">
        <v>65</v>
      </c>
      <c r="Z88" s="193">
        <f t="shared" si="13"/>
        <v>25.669999999999998</v>
      </c>
      <c r="AA88" s="194"/>
      <c r="AB88" s="195"/>
      <c r="AC88" s="196">
        <f t="shared" si="14"/>
        <v>25.669999999999998</v>
      </c>
      <c r="AD88" s="197"/>
      <c r="AE88" s="198"/>
      <c r="AF88" s="199">
        <v>1</v>
      </c>
      <c r="AG88" s="200"/>
      <c r="AH88" s="284" t="s">
        <v>221</v>
      </c>
      <c r="AI88">
        <v>81</v>
      </c>
    </row>
    <row r="89" spans="1:35">
      <c r="A89" s="265" t="s">
        <v>149</v>
      </c>
      <c r="B89" s="249" t="s">
        <v>35</v>
      </c>
      <c r="C89" s="174" t="s">
        <v>32</v>
      </c>
      <c r="D89" s="175">
        <v>0</v>
      </c>
      <c r="E89" s="175">
        <v>5.84</v>
      </c>
      <c r="F89" s="176">
        <f>+D89+E89</f>
        <v>5.84</v>
      </c>
      <c r="G89" s="204">
        <v>55</v>
      </c>
      <c r="H89" s="623">
        <v>50.458715596330272</v>
      </c>
      <c r="I89" s="600"/>
      <c r="J89" s="601"/>
      <c r="K89" s="602"/>
      <c r="L89" s="603"/>
      <c r="M89" s="604"/>
      <c r="N89" s="605"/>
      <c r="O89" s="219" t="s">
        <v>32</v>
      </c>
      <c r="P89" s="184">
        <v>14.120000000000001</v>
      </c>
      <c r="Q89" s="184">
        <v>4.08</v>
      </c>
      <c r="R89" s="185">
        <f>+P89+Q89</f>
        <v>18.200000000000003</v>
      </c>
      <c r="S89" s="186">
        <v>37</v>
      </c>
      <c r="T89" s="638">
        <v>50.684931506849317</v>
      </c>
      <c r="U89" s="188">
        <f t="shared" si="11"/>
        <v>101.14364710317959</v>
      </c>
      <c r="V89" s="189"/>
      <c r="W89" s="190"/>
      <c r="X89" s="191">
        <f t="shared" si="12"/>
        <v>101.14364710317959</v>
      </c>
      <c r="Y89" s="192">
        <v>66</v>
      </c>
      <c r="Z89" s="193">
        <f t="shared" si="13"/>
        <v>24.040000000000003</v>
      </c>
      <c r="AA89" s="194"/>
      <c r="AB89" s="195"/>
      <c r="AC89" s="196">
        <f t="shared" si="14"/>
        <v>24.040000000000003</v>
      </c>
      <c r="AD89" s="197"/>
      <c r="AE89" s="198"/>
      <c r="AF89" s="199">
        <v>1</v>
      </c>
      <c r="AG89" s="200"/>
      <c r="AI89">
        <v>82</v>
      </c>
    </row>
    <row r="90" spans="1:35">
      <c r="A90" s="172" t="s">
        <v>72</v>
      </c>
      <c r="B90" s="173" t="s">
        <v>33</v>
      </c>
      <c r="C90" s="174" t="s">
        <v>32</v>
      </c>
      <c r="D90" s="175">
        <v>12.16</v>
      </c>
      <c r="E90" s="175">
        <v>0</v>
      </c>
      <c r="F90" s="176">
        <v>12.16</v>
      </c>
      <c r="G90" s="204">
        <v>29</v>
      </c>
      <c r="H90" s="623">
        <v>74.311926605504581</v>
      </c>
      <c r="I90" s="600" t="s">
        <v>44</v>
      </c>
      <c r="J90" s="601">
        <v>8.32</v>
      </c>
      <c r="K90" s="602">
        <v>4.88</v>
      </c>
      <c r="L90" s="603">
        <f>+J90+K90</f>
        <v>13.2</v>
      </c>
      <c r="M90" s="604">
        <v>148</v>
      </c>
      <c r="N90" s="605">
        <v>26.5</v>
      </c>
      <c r="O90" s="637"/>
      <c r="P90" s="184"/>
      <c r="Q90" s="184"/>
      <c r="R90" s="185"/>
      <c r="S90" s="186"/>
      <c r="T90" s="187"/>
      <c r="U90" s="188">
        <f t="shared" si="11"/>
        <v>100.81192660550458</v>
      </c>
      <c r="V90" s="189"/>
      <c r="W90" s="190"/>
      <c r="X90" s="191">
        <f t="shared" si="12"/>
        <v>100.81192660550458</v>
      </c>
      <c r="Y90" s="192">
        <v>67</v>
      </c>
      <c r="Z90" s="193">
        <f t="shared" si="13"/>
        <v>25.36</v>
      </c>
      <c r="AA90" s="194"/>
      <c r="AB90" s="195"/>
      <c r="AC90" s="196">
        <f t="shared" si="14"/>
        <v>25.36</v>
      </c>
      <c r="AD90" s="197"/>
      <c r="AE90" s="198"/>
      <c r="AF90" s="199">
        <v>1</v>
      </c>
      <c r="AG90" s="200"/>
      <c r="AI90">
        <v>83</v>
      </c>
    </row>
    <row r="91" spans="1:35">
      <c r="A91" s="172" t="s">
        <v>177</v>
      </c>
      <c r="B91" s="173" t="s">
        <v>223</v>
      </c>
      <c r="C91" s="202" t="s">
        <v>32</v>
      </c>
      <c r="D91" s="203">
        <v>2.42</v>
      </c>
      <c r="E91" s="203">
        <v>0</v>
      </c>
      <c r="F91" s="176">
        <f>+D91+E91</f>
        <v>2.42</v>
      </c>
      <c r="G91" s="204">
        <v>67</v>
      </c>
      <c r="H91" s="205">
        <v>39.449541284403672</v>
      </c>
      <c r="I91" s="600"/>
      <c r="J91" s="601"/>
      <c r="K91" s="602"/>
      <c r="L91" s="603"/>
      <c r="M91" s="604"/>
      <c r="N91" s="605"/>
      <c r="O91" s="219" t="s">
        <v>32</v>
      </c>
      <c r="P91" s="184">
        <v>14.879999999999999</v>
      </c>
      <c r="Q91" s="184">
        <v>6.14</v>
      </c>
      <c r="R91" s="185">
        <f>+P91+Q91</f>
        <v>21.02</v>
      </c>
      <c r="S91" s="186">
        <v>30</v>
      </c>
      <c r="T91" s="638">
        <v>60.273972602739725</v>
      </c>
      <c r="U91" s="188">
        <f t="shared" si="11"/>
        <v>99.723513887143397</v>
      </c>
      <c r="V91" s="189"/>
      <c r="W91" s="190"/>
      <c r="X91" s="224">
        <f t="shared" si="12"/>
        <v>99.723513887143397</v>
      </c>
      <c r="Y91" s="192">
        <v>68</v>
      </c>
      <c r="Z91" s="193">
        <f t="shared" si="13"/>
        <v>23.439999999999998</v>
      </c>
      <c r="AA91" s="194"/>
      <c r="AB91" s="195"/>
      <c r="AC91" s="196">
        <f t="shared" si="14"/>
        <v>23.439999999999998</v>
      </c>
      <c r="AD91" s="197"/>
      <c r="AE91" s="198"/>
      <c r="AF91" s="199">
        <v>1</v>
      </c>
      <c r="AG91" s="200"/>
      <c r="AI91">
        <v>84</v>
      </c>
    </row>
    <row r="92" spans="1:35">
      <c r="A92" s="265" t="s">
        <v>194</v>
      </c>
      <c r="B92" s="249" t="s">
        <v>223</v>
      </c>
      <c r="C92" s="174" t="s">
        <v>32</v>
      </c>
      <c r="D92" s="175">
        <v>2.42</v>
      </c>
      <c r="E92" s="175">
        <v>0</v>
      </c>
      <c r="F92" s="176">
        <v>2.42</v>
      </c>
      <c r="G92" s="204">
        <v>67</v>
      </c>
      <c r="H92" s="623">
        <v>39.449541284403672</v>
      </c>
      <c r="I92" s="600"/>
      <c r="J92" s="601"/>
      <c r="K92" s="602"/>
      <c r="L92" s="603"/>
      <c r="M92" s="604"/>
      <c r="N92" s="605"/>
      <c r="O92" s="219" t="s">
        <v>32</v>
      </c>
      <c r="P92" s="184">
        <v>14.879999999999999</v>
      </c>
      <c r="Q92" s="184">
        <v>6.14</v>
      </c>
      <c r="R92" s="185">
        <f>+P92+Q92</f>
        <v>21.02</v>
      </c>
      <c r="S92" s="186">
        <v>30</v>
      </c>
      <c r="T92" s="638">
        <v>60.273972602739725</v>
      </c>
      <c r="U92" s="188">
        <f t="shared" si="11"/>
        <v>99.723513887143397</v>
      </c>
      <c r="V92" s="189"/>
      <c r="W92" s="190"/>
      <c r="X92" s="224">
        <f t="shared" si="12"/>
        <v>99.723513887143397</v>
      </c>
      <c r="Y92" s="192">
        <v>68</v>
      </c>
      <c r="Z92" s="193">
        <f t="shared" si="13"/>
        <v>23.439999999999998</v>
      </c>
      <c r="AA92" s="194"/>
      <c r="AB92" s="195"/>
      <c r="AC92" s="196">
        <f t="shared" si="14"/>
        <v>23.439999999999998</v>
      </c>
      <c r="AD92" s="197"/>
      <c r="AE92" s="198"/>
      <c r="AF92" s="199">
        <v>1</v>
      </c>
      <c r="AG92" s="200"/>
      <c r="AH92" s="284" t="s">
        <v>221</v>
      </c>
      <c r="AI92">
        <v>85</v>
      </c>
    </row>
    <row r="93" spans="1:35">
      <c r="A93" s="235" t="s">
        <v>109</v>
      </c>
      <c r="B93" s="173" t="s">
        <v>224</v>
      </c>
      <c r="C93" s="174" t="s">
        <v>32</v>
      </c>
      <c r="D93" s="175">
        <v>3.24</v>
      </c>
      <c r="E93" s="175">
        <v>0</v>
      </c>
      <c r="F93" s="176">
        <v>3.24</v>
      </c>
      <c r="G93" s="177">
        <v>63</v>
      </c>
      <c r="H93" s="178">
        <v>43.119266055045877</v>
      </c>
      <c r="I93" s="622" t="s">
        <v>32</v>
      </c>
      <c r="J93" s="625">
        <v>13.42</v>
      </c>
      <c r="K93" s="626">
        <v>8.5400000000000009</v>
      </c>
      <c r="L93" s="603">
        <v>21.96</v>
      </c>
      <c r="M93" s="604">
        <v>92</v>
      </c>
      <c r="N93" s="627">
        <v>54.500000000000007</v>
      </c>
      <c r="O93" s="644"/>
      <c r="P93" s="185"/>
      <c r="Q93" s="232"/>
      <c r="R93" s="185"/>
      <c r="S93" s="137"/>
      <c r="T93" s="238"/>
      <c r="U93" s="188">
        <f t="shared" si="11"/>
        <v>97.619266055045884</v>
      </c>
      <c r="V93" s="240"/>
      <c r="W93" s="190"/>
      <c r="X93" s="228">
        <f t="shared" si="12"/>
        <v>97.619266055045884</v>
      </c>
      <c r="Y93" s="192">
        <v>69</v>
      </c>
      <c r="Z93" s="193">
        <f t="shared" si="13"/>
        <v>25.200000000000003</v>
      </c>
      <c r="AA93" s="280"/>
      <c r="AB93" s="195"/>
      <c r="AC93" s="196">
        <f t="shared" si="14"/>
        <v>25.200000000000003</v>
      </c>
      <c r="AD93" s="197"/>
      <c r="AE93" s="198"/>
      <c r="AF93" s="199">
        <v>1</v>
      </c>
      <c r="AG93" s="200"/>
      <c r="AI93">
        <v>86</v>
      </c>
    </row>
    <row r="94" spans="1:35">
      <c r="A94" s="235" t="s">
        <v>179</v>
      </c>
      <c r="B94" s="173" t="s">
        <v>224</v>
      </c>
      <c r="C94" s="202" t="s">
        <v>32</v>
      </c>
      <c r="D94" s="203">
        <v>3.24</v>
      </c>
      <c r="E94" s="203">
        <v>0</v>
      </c>
      <c r="F94" s="176">
        <f>+D94+E94</f>
        <v>3.24</v>
      </c>
      <c r="G94" s="204">
        <v>63</v>
      </c>
      <c r="H94" s="205">
        <v>43.119266055045877</v>
      </c>
      <c r="I94" s="600" t="s">
        <v>32</v>
      </c>
      <c r="J94" s="601">
        <v>13.42</v>
      </c>
      <c r="K94" s="602">
        <v>8.5400000000000009</v>
      </c>
      <c r="L94" s="603">
        <v>21.96</v>
      </c>
      <c r="M94" s="604">
        <v>92</v>
      </c>
      <c r="N94" s="605">
        <v>54.500000000000007</v>
      </c>
      <c r="O94" s="639"/>
      <c r="P94" s="236"/>
      <c r="Q94" s="9"/>
      <c r="R94" s="185"/>
      <c r="S94" s="237"/>
      <c r="T94" s="238"/>
      <c r="U94" s="188">
        <f t="shared" si="11"/>
        <v>97.619266055045884</v>
      </c>
      <c r="V94" s="189"/>
      <c r="W94" s="190"/>
      <c r="X94" s="228">
        <f t="shared" si="12"/>
        <v>97.619266055045884</v>
      </c>
      <c r="Y94" s="192">
        <v>69</v>
      </c>
      <c r="Z94" s="193">
        <f t="shared" si="13"/>
        <v>25.200000000000003</v>
      </c>
      <c r="AA94" s="194"/>
      <c r="AB94" s="195"/>
      <c r="AC94" s="196">
        <f t="shared" si="14"/>
        <v>25.200000000000003</v>
      </c>
      <c r="AD94" s="197"/>
      <c r="AE94" s="198"/>
      <c r="AF94" s="199">
        <v>1</v>
      </c>
      <c r="AG94" s="200"/>
      <c r="AI94">
        <v>87</v>
      </c>
    </row>
    <row r="95" spans="1:35">
      <c r="A95" s="172" t="s">
        <v>152</v>
      </c>
      <c r="B95" s="173" t="s">
        <v>225</v>
      </c>
      <c r="C95" s="202" t="s">
        <v>32</v>
      </c>
      <c r="D95" s="203">
        <v>0</v>
      </c>
      <c r="E95" s="203">
        <v>0</v>
      </c>
      <c r="F95" s="176">
        <f>+D95+E95</f>
        <v>0</v>
      </c>
      <c r="G95" s="204">
        <v>76</v>
      </c>
      <c r="H95" s="178">
        <v>0</v>
      </c>
      <c r="I95" s="622"/>
      <c r="J95" s="625"/>
      <c r="K95" s="626"/>
      <c r="L95" s="603"/>
      <c r="M95" s="604"/>
      <c r="N95" s="627"/>
      <c r="O95" s="210" t="s">
        <v>32</v>
      </c>
      <c r="P95" s="236">
        <v>18.68</v>
      </c>
      <c r="Q95" s="236">
        <v>23.320000000000004</v>
      </c>
      <c r="R95" s="185">
        <f>+P95+Q95</f>
        <v>42</v>
      </c>
      <c r="S95" s="237">
        <v>8</v>
      </c>
      <c r="T95" s="233">
        <v>90.410958904109577</v>
      </c>
      <c r="U95" s="188">
        <f t="shared" si="11"/>
        <v>90.410958904109577</v>
      </c>
      <c r="V95" s="189"/>
      <c r="W95" s="190"/>
      <c r="X95" s="191">
        <f t="shared" si="12"/>
        <v>90.410958904109577</v>
      </c>
      <c r="Y95" s="192">
        <v>70</v>
      </c>
      <c r="Z95" s="193">
        <f t="shared" si="13"/>
        <v>42</v>
      </c>
      <c r="AA95" s="194"/>
      <c r="AB95" s="195"/>
      <c r="AC95" s="196">
        <f t="shared" si="14"/>
        <v>42</v>
      </c>
      <c r="AD95" s="197"/>
      <c r="AE95" s="198"/>
      <c r="AF95" s="199">
        <v>1</v>
      </c>
      <c r="AG95" s="200"/>
      <c r="AI95">
        <v>88</v>
      </c>
    </row>
    <row r="96" spans="1:35">
      <c r="A96" s="172" t="s">
        <v>76</v>
      </c>
      <c r="B96" s="173" t="s">
        <v>35</v>
      </c>
      <c r="C96" s="174" t="s">
        <v>32</v>
      </c>
      <c r="D96" s="263">
        <v>4.46</v>
      </c>
      <c r="E96" s="263">
        <v>0</v>
      </c>
      <c r="F96" s="176">
        <f>+D96+E96</f>
        <v>4.46</v>
      </c>
      <c r="G96" s="264">
        <v>59</v>
      </c>
      <c r="H96" s="178">
        <v>46.788990825688074</v>
      </c>
      <c r="I96" s="600" t="s">
        <v>44</v>
      </c>
      <c r="J96" s="601">
        <v>13.24</v>
      </c>
      <c r="K96" s="602">
        <v>4.24</v>
      </c>
      <c r="L96" s="603">
        <f>+J96+K96</f>
        <v>17.48</v>
      </c>
      <c r="M96" s="604">
        <v>116</v>
      </c>
      <c r="N96" s="605">
        <v>42.5</v>
      </c>
      <c r="O96" s="643"/>
      <c r="P96" s="135"/>
      <c r="Q96" s="135"/>
      <c r="R96" s="185"/>
      <c r="S96" s="136"/>
      <c r="T96" s="279"/>
      <c r="U96" s="188">
        <f t="shared" si="11"/>
        <v>89.288990825688074</v>
      </c>
      <c r="V96" s="189"/>
      <c r="W96" s="190"/>
      <c r="X96" s="191">
        <f t="shared" si="12"/>
        <v>89.288990825688074</v>
      </c>
      <c r="Y96" s="192">
        <v>71</v>
      </c>
      <c r="Z96" s="193">
        <f t="shared" si="13"/>
        <v>21.94</v>
      </c>
      <c r="AA96" s="194"/>
      <c r="AB96" s="195"/>
      <c r="AC96" s="196">
        <f t="shared" si="14"/>
        <v>21.94</v>
      </c>
      <c r="AD96" s="197"/>
      <c r="AE96" s="198"/>
      <c r="AF96" s="199">
        <v>1</v>
      </c>
      <c r="AG96" s="200"/>
      <c r="AI96">
        <v>89</v>
      </c>
    </row>
    <row r="97" spans="1:35">
      <c r="A97" s="269" t="s">
        <v>48</v>
      </c>
      <c r="B97" s="173" t="s">
        <v>42</v>
      </c>
      <c r="C97" s="202" t="s">
        <v>44</v>
      </c>
      <c r="D97" s="203">
        <v>0</v>
      </c>
      <c r="E97" s="203">
        <v>6.6000000000000005</v>
      </c>
      <c r="F97" s="176">
        <f>+D97+E97</f>
        <v>6.6000000000000005</v>
      </c>
      <c r="G97" s="204">
        <v>51</v>
      </c>
      <c r="H97" s="205">
        <v>54.128440366972477</v>
      </c>
      <c r="I97" s="600" t="s">
        <v>44</v>
      </c>
      <c r="J97" s="601">
        <v>2.74</v>
      </c>
      <c r="K97" s="602">
        <v>5.32</v>
      </c>
      <c r="L97" s="603">
        <f>+J97+K97</f>
        <v>8.06</v>
      </c>
      <c r="M97" s="604">
        <v>169</v>
      </c>
      <c r="N97" s="605">
        <v>16</v>
      </c>
      <c r="O97" s="219" t="s">
        <v>44</v>
      </c>
      <c r="P97" s="184">
        <v>6.98</v>
      </c>
      <c r="Q97" s="184">
        <v>7.3999999999999986</v>
      </c>
      <c r="R97" s="185">
        <f>+P97+Q97</f>
        <v>14.379999999999999</v>
      </c>
      <c r="S97" s="186">
        <v>49</v>
      </c>
      <c r="T97" s="638">
        <v>34.246575342465754</v>
      </c>
      <c r="U97" s="188">
        <f t="shared" si="11"/>
        <v>104.37501570943823</v>
      </c>
      <c r="V97" s="217">
        <v>16</v>
      </c>
      <c r="W97" s="190"/>
      <c r="X97" s="224">
        <f t="shared" si="12"/>
        <v>88.37501570943823</v>
      </c>
      <c r="Y97" s="192">
        <v>72</v>
      </c>
      <c r="Z97" s="193">
        <f t="shared" si="13"/>
        <v>29.04</v>
      </c>
      <c r="AA97" s="234">
        <v>8.06</v>
      </c>
      <c r="AB97" s="195"/>
      <c r="AC97" s="196">
        <f t="shared" si="14"/>
        <v>20.979999999999997</v>
      </c>
      <c r="AD97" s="197"/>
      <c r="AE97" s="198"/>
      <c r="AF97" s="199"/>
      <c r="AG97" s="200">
        <v>1</v>
      </c>
      <c r="AI97">
        <v>90</v>
      </c>
    </row>
    <row r="98" spans="1:35">
      <c r="A98" s="201" t="s">
        <v>49</v>
      </c>
      <c r="B98" s="173" t="s">
        <v>50</v>
      </c>
      <c r="C98" s="202" t="s">
        <v>44</v>
      </c>
      <c r="D98" s="203">
        <v>0</v>
      </c>
      <c r="E98" s="203">
        <v>6.6000000000000005</v>
      </c>
      <c r="F98" s="176">
        <v>6.6000000000000005</v>
      </c>
      <c r="G98" s="204">
        <v>51</v>
      </c>
      <c r="H98" s="205">
        <v>54.128440366972477</v>
      </c>
      <c r="I98" s="600" t="s">
        <v>44</v>
      </c>
      <c r="J98" s="601">
        <v>2.74</v>
      </c>
      <c r="K98" s="602">
        <v>5.32</v>
      </c>
      <c r="L98" s="603">
        <f>+J98+K98</f>
        <v>8.06</v>
      </c>
      <c r="M98" s="604">
        <v>169</v>
      </c>
      <c r="N98" s="605">
        <v>16</v>
      </c>
      <c r="O98" s="219" t="s">
        <v>44</v>
      </c>
      <c r="P98" s="184">
        <v>6.98</v>
      </c>
      <c r="Q98" s="184">
        <v>7.3999999999999986</v>
      </c>
      <c r="R98" s="185">
        <f>+P98+Q98</f>
        <v>14.379999999999999</v>
      </c>
      <c r="S98" s="186">
        <v>49</v>
      </c>
      <c r="T98" s="638">
        <v>34.246575342465754</v>
      </c>
      <c r="U98" s="188">
        <f t="shared" si="11"/>
        <v>104.37501570943823</v>
      </c>
      <c r="V98" s="183">
        <v>16</v>
      </c>
      <c r="W98" s="190"/>
      <c r="X98" s="224">
        <f t="shared" si="12"/>
        <v>88.37501570943823</v>
      </c>
      <c r="Y98" s="192">
        <v>72</v>
      </c>
      <c r="Z98" s="193">
        <f t="shared" si="13"/>
        <v>29.04</v>
      </c>
      <c r="AA98" s="290">
        <v>8.06</v>
      </c>
      <c r="AB98" s="195"/>
      <c r="AC98" s="196">
        <f t="shared" si="14"/>
        <v>20.979999999999997</v>
      </c>
      <c r="AD98" s="197"/>
      <c r="AE98" s="198"/>
      <c r="AF98" s="199"/>
      <c r="AG98" s="200">
        <v>1</v>
      </c>
      <c r="AI98">
        <v>91</v>
      </c>
    </row>
    <row r="99" spans="1:35">
      <c r="A99" s="172" t="s">
        <v>73</v>
      </c>
      <c r="B99" s="173" t="s">
        <v>36</v>
      </c>
      <c r="C99" s="174" t="s">
        <v>44</v>
      </c>
      <c r="D99" s="175">
        <v>2.36</v>
      </c>
      <c r="E99" s="175">
        <v>1.03</v>
      </c>
      <c r="F99" s="176">
        <f>+D99+E99</f>
        <v>3.3899999999999997</v>
      </c>
      <c r="G99" s="177">
        <v>62</v>
      </c>
      <c r="H99" s="178">
        <v>44.036697247706428</v>
      </c>
      <c r="I99" s="600" t="s">
        <v>32</v>
      </c>
      <c r="J99" s="601">
        <v>11.98</v>
      </c>
      <c r="K99" s="602">
        <v>6.04</v>
      </c>
      <c r="L99" s="603">
        <f>+J99+K99</f>
        <v>18.02</v>
      </c>
      <c r="M99" s="604">
        <v>113</v>
      </c>
      <c r="N99" s="605">
        <v>44</v>
      </c>
      <c r="O99" s="210"/>
      <c r="P99" s="236"/>
      <c r="Q99" s="236"/>
      <c r="R99" s="185"/>
      <c r="S99" s="237"/>
      <c r="T99" s="238"/>
      <c r="U99" s="188">
        <f t="shared" si="11"/>
        <v>88.036697247706428</v>
      </c>
      <c r="V99" s="645"/>
      <c r="W99" s="190"/>
      <c r="X99" s="191">
        <f t="shared" si="12"/>
        <v>88.036697247706428</v>
      </c>
      <c r="Y99" s="192">
        <v>73</v>
      </c>
      <c r="Z99" s="193">
        <f t="shared" si="13"/>
        <v>21.41</v>
      </c>
      <c r="AA99" s="647"/>
      <c r="AB99" s="195"/>
      <c r="AC99" s="196">
        <f t="shared" si="14"/>
        <v>21.41</v>
      </c>
      <c r="AD99" s="197"/>
      <c r="AE99" s="198"/>
      <c r="AF99" s="199">
        <v>1</v>
      </c>
      <c r="AG99" s="200"/>
      <c r="AI99">
        <v>92</v>
      </c>
    </row>
    <row r="100" spans="1:35">
      <c r="A100" s="235" t="s">
        <v>145</v>
      </c>
      <c r="B100" s="173" t="s">
        <v>55</v>
      </c>
      <c r="C100" s="174" t="s">
        <v>32</v>
      </c>
      <c r="D100" s="175">
        <v>0</v>
      </c>
      <c r="E100" s="175">
        <v>2.76</v>
      </c>
      <c r="F100" s="176">
        <v>2.76</v>
      </c>
      <c r="G100" s="177">
        <v>65</v>
      </c>
      <c r="H100" s="178">
        <v>41.284403669724774</v>
      </c>
      <c r="I100" s="600" t="s">
        <v>32</v>
      </c>
      <c r="J100" s="601">
        <v>9.02</v>
      </c>
      <c r="K100" s="602">
        <v>9.75</v>
      </c>
      <c r="L100" s="603">
        <v>18.77</v>
      </c>
      <c r="M100" s="604">
        <v>110</v>
      </c>
      <c r="N100" s="605">
        <v>45.5</v>
      </c>
      <c r="O100" s="637"/>
      <c r="P100" s="184"/>
      <c r="Q100" s="184"/>
      <c r="R100" s="185"/>
      <c r="S100" s="186"/>
      <c r="T100" s="187"/>
      <c r="U100" s="188">
        <f t="shared" si="11"/>
        <v>86.784403669724782</v>
      </c>
      <c r="V100" s="189"/>
      <c r="W100" s="190"/>
      <c r="X100" s="224">
        <f t="shared" si="12"/>
        <v>86.784403669724782</v>
      </c>
      <c r="Y100" s="192">
        <v>75</v>
      </c>
      <c r="Z100" s="193">
        <f t="shared" si="13"/>
        <v>21.53</v>
      </c>
      <c r="AA100" s="253"/>
      <c r="AB100" s="195"/>
      <c r="AC100" s="196">
        <f t="shared" si="14"/>
        <v>21.53</v>
      </c>
      <c r="AD100" s="197"/>
      <c r="AE100" s="198"/>
      <c r="AF100" s="199">
        <v>1</v>
      </c>
      <c r="AG100" s="200"/>
      <c r="AI100">
        <v>93</v>
      </c>
    </row>
    <row r="101" spans="1:35">
      <c r="A101" s="172" t="s">
        <v>144</v>
      </c>
      <c r="B101" s="173" t="s">
        <v>227</v>
      </c>
      <c r="C101" s="202" t="s">
        <v>32</v>
      </c>
      <c r="D101" s="203">
        <v>0</v>
      </c>
      <c r="E101" s="203">
        <v>2.76</v>
      </c>
      <c r="F101" s="176">
        <f>+D101+E101</f>
        <v>2.76</v>
      </c>
      <c r="G101" s="204">
        <v>65</v>
      </c>
      <c r="H101" s="205">
        <v>41.284403669724774</v>
      </c>
      <c r="I101" s="600" t="s">
        <v>32</v>
      </c>
      <c r="J101" s="601">
        <v>9.02</v>
      </c>
      <c r="K101" s="602">
        <v>9.75</v>
      </c>
      <c r="L101" s="603">
        <f>+J101+K101</f>
        <v>18.77</v>
      </c>
      <c r="M101" s="604">
        <v>110</v>
      </c>
      <c r="N101" s="605">
        <v>45.5</v>
      </c>
      <c r="O101" s="231"/>
      <c r="P101" s="185"/>
      <c r="Q101" s="232"/>
      <c r="R101" s="185"/>
      <c r="S101" s="137"/>
      <c r="T101" s="238"/>
      <c r="U101" s="188">
        <f t="shared" si="11"/>
        <v>86.784403669724782</v>
      </c>
      <c r="V101" s="629"/>
      <c r="W101" s="190"/>
      <c r="X101" s="224">
        <f t="shared" si="12"/>
        <v>86.784403669724782</v>
      </c>
      <c r="Y101" s="192">
        <v>75</v>
      </c>
      <c r="Z101" s="193">
        <f t="shared" si="13"/>
        <v>21.53</v>
      </c>
      <c r="AA101" s="632"/>
      <c r="AB101" s="195"/>
      <c r="AC101" s="196">
        <f t="shared" si="14"/>
        <v>21.53</v>
      </c>
      <c r="AD101" s="197"/>
      <c r="AE101" s="198"/>
      <c r="AF101" s="199">
        <v>1</v>
      </c>
      <c r="AG101" s="200"/>
      <c r="AI101">
        <v>94</v>
      </c>
    </row>
    <row r="102" spans="1:35">
      <c r="A102" s="172" t="s">
        <v>94</v>
      </c>
      <c r="B102" s="173" t="s">
        <v>42</v>
      </c>
      <c r="C102" s="202" t="s">
        <v>44</v>
      </c>
      <c r="D102" s="203">
        <v>7.9599999999999991</v>
      </c>
      <c r="E102" s="203">
        <v>6.2799999999999994</v>
      </c>
      <c r="F102" s="176">
        <f>+D102+E102</f>
        <v>14.239999999999998</v>
      </c>
      <c r="G102" s="204">
        <v>24</v>
      </c>
      <c r="H102" s="205">
        <v>78.899082568807344</v>
      </c>
      <c r="I102" s="600" t="s">
        <v>32</v>
      </c>
      <c r="J102" s="601">
        <v>1.18</v>
      </c>
      <c r="K102" s="602">
        <v>1.1200000000000001</v>
      </c>
      <c r="L102" s="603">
        <f>+J102+K102</f>
        <v>2.2999999999999998</v>
      </c>
      <c r="M102" s="604">
        <v>186</v>
      </c>
      <c r="N102" s="605">
        <v>7.5</v>
      </c>
      <c r="O102" s="643"/>
      <c r="P102" s="135"/>
      <c r="Q102" s="135"/>
      <c r="R102" s="185"/>
      <c r="S102" s="136"/>
      <c r="T102" s="279"/>
      <c r="U102" s="188">
        <f t="shared" si="11"/>
        <v>86.399082568807344</v>
      </c>
      <c r="V102" s="189"/>
      <c r="W102" s="190"/>
      <c r="X102" s="191">
        <f t="shared" si="12"/>
        <v>86.399082568807344</v>
      </c>
      <c r="Y102" s="192">
        <v>76</v>
      </c>
      <c r="Z102" s="193">
        <f t="shared" si="13"/>
        <v>16.54</v>
      </c>
      <c r="AA102" s="194"/>
      <c r="AB102" s="195"/>
      <c r="AC102" s="196">
        <f t="shared" si="14"/>
        <v>16.54</v>
      </c>
      <c r="AD102" s="197"/>
      <c r="AE102" s="198"/>
      <c r="AF102" s="199">
        <v>1</v>
      </c>
      <c r="AG102" s="200"/>
      <c r="AI102">
        <v>95</v>
      </c>
    </row>
    <row r="103" spans="1:35">
      <c r="A103" s="172" t="s">
        <v>146</v>
      </c>
      <c r="B103" s="173" t="s">
        <v>50</v>
      </c>
      <c r="C103" s="174" t="s">
        <v>47</v>
      </c>
      <c r="D103" s="175">
        <v>5.72</v>
      </c>
      <c r="E103" s="175">
        <v>1.24</v>
      </c>
      <c r="F103" s="176">
        <f>+D103+E103</f>
        <v>6.96</v>
      </c>
      <c r="G103" s="177">
        <v>49</v>
      </c>
      <c r="H103" s="178">
        <v>55.963302752293572</v>
      </c>
      <c r="I103" s="600" t="s">
        <v>32</v>
      </c>
      <c r="J103" s="601">
        <v>5.12</v>
      </c>
      <c r="K103" s="602">
        <v>7.84</v>
      </c>
      <c r="L103" s="603">
        <v>12.96</v>
      </c>
      <c r="M103" s="604">
        <v>150</v>
      </c>
      <c r="N103" s="605">
        <v>25.5</v>
      </c>
      <c r="O103" s="210"/>
      <c r="P103" s="236"/>
      <c r="Q103" s="236"/>
      <c r="R103" s="185"/>
      <c r="S103" s="237"/>
      <c r="T103" s="238"/>
      <c r="U103" s="188">
        <f t="shared" si="11"/>
        <v>81.463302752293572</v>
      </c>
      <c r="V103" s="189"/>
      <c r="W103" s="190"/>
      <c r="X103" s="191">
        <f t="shared" si="12"/>
        <v>81.463302752293572</v>
      </c>
      <c r="Y103" s="192">
        <v>77</v>
      </c>
      <c r="Z103" s="193">
        <f t="shared" si="13"/>
        <v>19.920000000000002</v>
      </c>
      <c r="AA103" s="253"/>
      <c r="AB103" s="195"/>
      <c r="AC103" s="196">
        <f t="shared" si="14"/>
        <v>19.920000000000002</v>
      </c>
      <c r="AD103" s="197"/>
      <c r="AE103" s="198"/>
      <c r="AF103" s="199">
        <v>1</v>
      </c>
      <c r="AG103" s="200"/>
      <c r="AI103">
        <v>96</v>
      </c>
    </row>
    <row r="104" spans="1:35">
      <c r="A104" s="265" t="s">
        <v>151</v>
      </c>
      <c r="B104" s="249" t="s">
        <v>228</v>
      </c>
      <c r="C104" s="174" t="s">
        <v>32</v>
      </c>
      <c r="D104" s="175">
        <v>2.64</v>
      </c>
      <c r="E104" s="175">
        <v>0</v>
      </c>
      <c r="F104" s="176">
        <v>2.64</v>
      </c>
      <c r="G104" s="204">
        <v>66</v>
      </c>
      <c r="H104" s="623">
        <v>40.366972477064223</v>
      </c>
      <c r="I104" s="600" t="s">
        <v>32</v>
      </c>
      <c r="J104" s="601">
        <v>0</v>
      </c>
      <c r="K104" s="602">
        <v>16.68</v>
      </c>
      <c r="L104" s="603">
        <f>+J104+K104</f>
        <v>16.68</v>
      </c>
      <c r="M104" s="604">
        <v>120</v>
      </c>
      <c r="N104" s="605">
        <v>40.5</v>
      </c>
      <c r="O104" s="639"/>
      <c r="P104" s="236"/>
      <c r="Q104" s="9"/>
      <c r="R104" s="185"/>
      <c r="S104" s="237"/>
      <c r="T104" s="238"/>
      <c r="U104" s="188">
        <f t="shared" ref="U104:U135" si="15">+H104+N104+T104</f>
        <v>80.866972477064223</v>
      </c>
      <c r="V104" s="189"/>
      <c r="W104" s="190"/>
      <c r="X104" s="191">
        <f t="shared" ref="X104:X135" si="16">+U104-V104-W104</f>
        <v>80.866972477064223</v>
      </c>
      <c r="Y104" s="192">
        <v>78</v>
      </c>
      <c r="Z104" s="193">
        <f t="shared" ref="Z104:Z135" si="17">+F104+L104+R104</f>
        <v>19.32</v>
      </c>
      <c r="AA104" s="253"/>
      <c r="AB104" s="195"/>
      <c r="AC104" s="196">
        <f t="shared" ref="AC104:AC135" si="18">+Z104-AA104-AB104</f>
        <v>19.32</v>
      </c>
      <c r="AD104" s="197"/>
      <c r="AE104" s="198"/>
      <c r="AF104" s="199">
        <v>1</v>
      </c>
      <c r="AG104" s="200"/>
      <c r="AI104">
        <v>97</v>
      </c>
    </row>
    <row r="105" spans="1:35">
      <c r="A105" s="172" t="s">
        <v>104</v>
      </c>
      <c r="B105" s="173" t="s">
        <v>45</v>
      </c>
      <c r="C105" s="174" t="s">
        <v>32</v>
      </c>
      <c r="D105" s="263">
        <v>0</v>
      </c>
      <c r="E105" s="263">
        <v>7.12</v>
      </c>
      <c r="F105" s="176">
        <v>7.12</v>
      </c>
      <c r="G105" s="264">
        <v>48</v>
      </c>
      <c r="H105" s="178">
        <v>56.88073394495413</v>
      </c>
      <c r="I105" s="600" t="s">
        <v>32</v>
      </c>
      <c r="J105" s="601">
        <v>5.28</v>
      </c>
      <c r="K105" s="602">
        <v>5.7399999999999993</v>
      </c>
      <c r="L105" s="603">
        <f>+J105+K105</f>
        <v>11.02</v>
      </c>
      <c r="M105" s="604">
        <v>159</v>
      </c>
      <c r="N105" s="605">
        <v>21</v>
      </c>
      <c r="O105" s="639"/>
      <c r="P105" s="236"/>
      <c r="Q105" s="9"/>
      <c r="R105" s="185"/>
      <c r="S105" s="237"/>
      <c r="T105" s="238"/>
      <c r="U105" s="188">
        <f t="shared" si="15"/>
        <v>77.88073394495413</v>
      </c>
      <c r="V105" s="189"/>
      <c r="W105" s="190"/>
      <c r="X105" s="191">
        <f t="shared" si="16"/>
        <v>77.88073394495413</v>
      </c>
      <c r="Y105" s="192">
        <v>79</v>
      </c>
      <c r="Z105" s="193">
        <f t="shared" si="17"/>
        <v>18.14</v>
      </c>
      <c r="AA105" s="253"/>
      <c r="AB105" s="195"/>
      <c r="AC105" s="196">
        <f t="shared" si="18"/>
        <v>18.14</v>
      </c>
      <c r="AD105" s="197"/>
      <c r="AE105" s="198"/>
      <c r="AF105" s="199">
        <v>1</v>
      </c>
      <c r="AG105" s="200"/>
      <c r="AI105">
        <v>98</v>
      </c>
    </row>
    <row r="106" spans="1:35">
      <c r="A106" s="269" t="s">
        <v>192</v>
      </c>
      <c r="B106" s="173" t="s">
        <v>30</v>
      </c>
      <c r="C106" s="174" t="s">
        <v>32</v>
      </c>
      <c r="D106" s="175">
        <v>0</v>
      </c>
      <c r="E106" s="175">
        <v>0</v>
      </c>
      <c r="F106" s="176">
        <f>+D106+E106</f>
        <v>0</v>
      </c>
      <c r="G106" s="177">
        <v>76</v>
      </c>
      <c r="H106" s="178">
        <v>0</v>
      </c>
      <c r="I106" s="600" t="s">
        <v>32</v>
      </c>
      <c r="J106" s="601">
        <v>13.370000000000001</v>
      </c>
      <c r="K106" s="602">
        <v>0</v>
      </c>
      <c r="L106" s="603">
        <f>+J106+K106</f>
        <v>13.370000000000001</v>
      </c>
      <c r="M106" s="604">
        <v>145</v>
      </c>
      <c r="N106" s="605">
        <v>28.000000000000004</v>
      </c>
      <c r="O106" s="219" t="s">
        <v>32</v>
      </c>
      <c r="P106" s="184">
        <v>8.68</v>
      </c>
      <c r="Q106" s="184">
        <v>8.94</v>
      </c>
      <c r="R106" s="185">
        <f>+P106+Q106</f>
        <v>17.619999999999997</v>
      </c>
      <c r="S106" s="186">
        <v>38</v>
      </c>
      <c r="T106" s="638">
        <v>49.315068493150683</v>
      </c>
      <c r="U106" s="188">
        <f t="shared" si="15"/>
        <v>77.31506849315069</v>
      </c>
      <c r="V106" s="226">
        <v>0</v>
      </c>
      <c r="W106" s="190"/>
      <c r="X106" s="191">
        <f t="shared" si="16"/>
        <v>77.31506849315069</v>
      </c>
      <c r="Y106" s="192">
        <v>80</v>
      </c>
      <c r="Z106" s="193">
        <f t="shared" si="17"/>
        <v>30.99</v>
      </c>
      <c r="AA106" s="283">
        <v>0</v>
      </c>
      <c r="AB106" s="195"/>
      <c r="AC106" s="196">
        <f t="shared" si="18"/>
        <v>30.99</v>
      </c>
      <c r="AD106" s="197"/>
      <c r="AE106" s="198"/>
      <c r="AF106" s="199"/>
      <c r="AG106" s="200">
        <v>1</v>
      </c>
      <c r="AI106">
        <v>99</v>
      </c>
    </row>
    <row r="107" spans="1:35">
      <c r="A107" s="172" t="s">
        <v>69</v>
      </c>
      <c r="B107" s="173" t="s">
        <v>70</v>
      </c>
      <c r="C107" s="202" t="s">
        <v>32</v>
      </c>
      <c r="D107" s="203">
        <v>0</v>
      </c>
      <c r="E107" s="203">
        <v>0</v>
      </c>
      <c r="F107" s="176">
        <f>+D107+E107</f>
        <v>0</v>
      </c>
      <c r="G107" s="204">
        <v>76</v>
      </c>
      <c r="H107" s="178">
        <v>0</v>
      </c>
      <c r="I107" s="600"/>
      <c r="J107" s="601"/>
      <c r="K107" s="602"/>
      <c r="L107" s="603"/>
      <c r="M107" s="604"/>
      <c r="N107" s="605"/>
      <c r="O107" s="242" t="s">
        <v>32</v>
      </c>
      <c r="P107" s="135">
        <v>19.509999999999998</v>
      </c>
      <c r="Q107" s="135">
        <v>8.5</v>
      </c>
      <c r="R107" s="185">
        <f>+P107+Q107</f>
        <v>28.009999999999998</v>
      </c>
      <c r="S107" s="136">
        <v>18</v>
      </c>
      <c r="T107" s="638">
        <v>76.712328767123282</v>
      </c>
      <c r="U107" s="188">
        <f t="shared" si="15"/>
        <v>76.712328767123282</v>
      </c>
      <c r="V107" s="189"/>
      <c r="W107" s="190"/>
      <c r="X107" s="228">
        <f t="shared" si="16"/>
        <v>76.712328767123282</v>
      </c>
      <c r="Y107" s="192">
        <v>81</v>
      </c>
      <c r="Z107" s="193">
        <f t="shared" si="17"/>
        <v>28.009999999999998</v>
      </c>
      <c r="AA107" s="194"/>
      <c r="AB107" s="195"/>
      <c r="AC107" s="196">
        <f t="shared" si="18"/>
        <v>28.009999999999998</v>
      </c>
      <c r="AD107" s="197"/>
      <c r="AE107" s="198"/>
      <c r="AF107" s="199">
        <v>1</v>
      </c>
      <c r="AG107" s="200"/>
      <c r="AI107">
        <v>100</v>
      </c>
    </row>
    <row r="108" spans="1:35">
      <c r="A108" s="172" t="s">
        <v>71</v>
      </c>
      <c r="B108" s="173" t="s">
        <v>229</v>
      </c>
      <c r="C108" s="202" t="s">
        <v>32</v>
      </c>
      <c r="D108" s="203">
        <v>0</v>
      </c>
      <c r="E108" s="203">
        <v>0</v>
      </c>
      <c r="F108" s="176">
        <v>0</v>
      </c>
      <c r="G108" s="204">
        <v>76</v>
      </c>
      <c r="H108" s="178">
        <v>0</v>
      </c>
      <c r="I108" s="600"/>
      <c r="J108" s="601"/>
      <c r="K108" s="602"/>
      <c r="L108" s="603"/>
      <c r="M108" s="604"/>
      <c r="N108" s="605"/>
      <c r="O108" s="242" t="s">
        <v>32</v>
      </c>
      <c r="P108" s="135">
        <v>19.509999999999998</v>
      </c>
      <c r="Q108" s="135">
        <v>8.5</v>
      </c>
      <c r="R108" s="185">
        <f>+P108+Q108</f>
        <v>28.009999999999998</v>
      </c>
      <c r="S108" s="136">
        <v>18</v>
      </c>
      <c r="T108" s="638">
        <v>76.712328767123282</v>
      </c>
      <c r="U108" s="188">
        <f t="shared" si="15"/>
        <v>76.712328767123282</v>
      </c>
      <c r="V108" s="260"/>
      <c r="W108" s="190"/>
      <c r="X108" s="228">
        <f t="shared" si="16"/>
        <v>76.712328767123282</v>
      </c>
      <c r="Y108" s="192">
        <v>81</v>
      </c>
      <c r="Z108" s="193">
        <f t="shared" si="17"/>
        <v>28.009999999999998</v>
      </c>
      <c r="AA108" s="288"/>
      <c r="AB108" s="195"/>
      <c r="AC108" s="196">
        <f t="shared" si="18"/>
        <v>28.009999999999998</v>
      </c>
      <c r="AD108" s="197"/>
      <c r="AE108" s="198"/>
      <c r="AF108" s="199">
        <v>1</v>
      </c>
      <c r="AG108" s="200"/>
      <c r="AI108">
        <v>101</v>
      </c>
    </row>
    <row r="109" spans="1:35">
      <c r="A109" s="172" t="s">
        <v>100</v>
      </c>
      <c r="B109" s="173" t="s">
        <v>40</v>
      </c>
      <c r="C109" s="202"/>
      <c r="D109" s="203"/>
      <c r="E109" s="203"/>
      <c r="F109" s="176"/>
      <c r="G109" s="204"/>
      <c r="H109" s="205"/>
      <c r="I109" s="622" t="s">
        <v>32</v>
      </c>
      <c r="J109" s="610">
        <v>6.76</v>
      </c>
      <c r="K109" s="610">
        <v>14.17</v>
      </c>
      <c r="L109" s="603">
        <f>+J109+K109</f>
        <v>20.93</v>
      </c>
      <c r="M109" s="611">
        <v>100</v>
      </c>
      <c r="N109" s="608">
        <v>50.5</v>
      </c>
      <c r="O109" s="210" t="s">
        <v>32</v>
      </c>
      <c r="P109" s="236">
        <v>3.2</v>
      </c>
      <c r="Q109" s="236">
        <v>8.5500000000000007</v>
      </c>
      <c r="R109" s="185">
        <f>+P109+Q109</f>
        <v>11.75</v>
      </c>
      <c r="S109" s="237">
        <v>55</v>
      </c>
      <c r="T109" s="233">
        <v>26.027397260273972</v>
      </c>
      <c r="U109" s="188">
        <f t="shared" si="15"/>
        <v>76.527397260273972</v>
      </c>
      <c r="V109" s="260"/>
      <c r="W109" s="190"/>
      <c r="X109" s="188">
        <f t="shared" si="16"/>
        <v>76.527397260273972</v>
      </c>
      <c r="Y109" s="192">
        <v>82</v>
      </c>
      <c r="Z109" s="193">
        <f t="shared" si="17"/>
        <v>32.68</v>
      </c>
      <c r="AA109" s="288"/>
      <c r="AB109" s="195"/>
      <c r="AC109" s="196">
        <f t="shared" si="18"/>
        <v>32.68</v>
      </c>
      <c r="AD109" s="197"/>
      <c r="AE109" s="198"/>
      <c r="AF109" s="199">
        <v>1</v>
      </c>
      <c r="AG109" s="200"/>
      <c r="AI109">
        <v>102</v>
      </c>
    </row>
    <row r="110" spans="1:35">
      <c r="A110" s="172" t="s">
        <v>170</v>
      </c>
      <c r="B110" s="173" t="s">
        <v>35</v>
      </c>
      <c r="C110" s="202" t="s">
        <v>32</v>
      </c>
      <c r="D110" s="203">
        <v>0</v>
      </c>
      <c r="E110" s="203">
        <v>1.64</v>
      </c>
      <c r="F110" s="176">
        <v>1.64</v>
      </c>
      <c r="G110" s="204">
        <v>72</v>
      </c>
      <c r="H110" s="205">
        <v>34.862385321100916</v>
      </c>
      <c r="I110" s="600" t="s">
        <v>32</v>
      </c>
      <c r="J110" s="601">
        <v>1.06</v>
      </c>
      <c r="K110" s="602">
        <v>15.579999999999998</v>
      </c>
      <c r="L110" s="603">
        <v>16.639999999999997</v>
      </c>
      <c r="M110" s="604">
        <v>122</v>
      </c>
      <c r="N110" s="605">
        <v>39.5</v>
      </c>
      <c r="O110" s="210"/>
      <c r="P110" s="236"/>
      <c r="Q110" s="236"/>
      <c r="R110" s="185"/>
      <c r="S110" s="237"/>
      <c r="T110" s="238"/>
      <c r="U110" s="188">
        <f t="shared" si="15"/>
        <v>74.362385321100916</v>
      </c>
      <c r="V110" s="189"/>
      <c r="W110" s="190"/>
      <c r="X110" s="224">
        <f t="shared" si="16"/>
        <v>74.362385321100916</v>
      </c>
      <c r="Y110" s="192">
        <v>83</v>
      </c>
      <c r="Z110" s="193">
        <f t="shared" si="17"/>
        <v>18.279999999999998</v>
      </c>
      <c r="AA110" s="194"/>
      <c r="AB110" s="195"/>
      <c r="AC110" s="196">
        <f t="shared" si="18"/>
        <v>18.279999999999998</v>
      </c>
      <c r="AD110" s="197"/>
      <c r="AE110" s="198"/>
      <c r="AF110" s="199">
        <v>1</v>
      </c>
      <c r="AG110" s="200"/>
      <c r="AI110">
        <v>103</v>
      </c>
    </row>
    <row r="111" spans="1:35">
      <c r="A111" s="172" t="s">
        <v>9</v>
      </c>
      <c r="B111" s="173" t="s">
        <v>35</v>
      </c>
      <c r="C111" s="202" t="s">
        <v>32</v>
      </c>
      <c r="D111" s="203">
        <v>0</v>
      </c>
      <c r="E111" s="203">
        <v>1.64</v>
      </c>
      <c r="F111" s="176">
        <f>+D111+E111</f>
        <v>1.64</v>
      </c>
      <c r="G111" s="204">
        <v>72</v>
      </c>
      <c r="H111" s="205">
        <v>34.862385321100916</v>
      </c>
      <c r="I111" s="600" t="s">
        <v>32</v>
      </c>
      <c r="J111" s="601">
        <v>1.06</v>
      </c>
      <c r="K111" s="602">
        <v>15.579999999999998</v>
      </c>
      <c r="L111" s="603">
        <f>+J111+K111</f>
        <v>16.639999999999997</v>
      </c>
      <c r="M111" s="604">
        <v>122</v>
      </c>
      <c r="N111" s="605">
        <v>39.5</v>
      </c>
      <c r="O111" s="231"/>
      <c r="P111" s="185"/>
      <c r="Q111" s="232"/>
      <c r="R111" s="185"/>
      <c r="S111" s="137"/>
      <c r="T111" s="238"/>
      <c r="U111" s="188">
        <f t="shared" si="15"/>
        <v>74.362385321100916</v>
      </c>
      <c r="V111" s="189"/>
      <c r="W111" s="190"/>
      <c r="X111" s="224">
        <f t="shared" si="16"/>
        <v>74.362385321100916</v>
      </c>
      <c r="Y111" s="192">
        <v>83</v>
      </c>
      <c r="Z111" s="193">
        <f t="shared" si="17"/>
        <v>18.279999999999998</v>
      </c>
      <c r="AA111" s="194"/>
      <c r="AB111" s="195"/>
      <c r="AC111" s="196">
        <f t="shared" si="18"/>
        <v>18.279999999999998</v>
      </c>
      <c r="AD111" s="197"/>
      <c r="AE111" s="198"/>
      <c r="AF111" s="199">
        <v>1</v>
      </c>
      <c r="AG111" s="200"/>
      <c r="AI111">
        <v>104</v>
      </c>
    </row>
    <row r="112" spans="1:35">
      <c r="A112" s="235" t="s">
        <v>172</v>
      </c>
      <c r="B112" s="173" t="s">
        <v>230</v>
      </c>
      <c r="C112" s="174"/>
      <c r="D112" s="175"/>
      <c r="E112" s="175"/>
      <c r="F112" s="176"/>
      <c r="G112" s="204"/>
      <c r="H112" s="623"/>
      <c r="I112" s="600" t="s">
        <v>32</v>
      </c>
      <c r="J112" s="601">
        <v>8.32</v>
      </c>
      <c r="K112" s="602">
        <v>5.04</v>
      </c>
      <c r="L112" s="603">
        <f>+J112+K112</f>
        <v>13.36</v>
      </c>
      <c r="M112" s="604">
        <v>146</v>
      </c>
      <c r="N112" s="605">
        <v>27.500000000000004</v>
      </c>
      <c r="O112" s="242" t="s">
        <v>32</v>
      </c>
      <c r="P112" s="135">
        <v>5.7399999999999993</v>
      </c>
      <c r="Q112" s="135">
        <v>10.48</v>
      </c>
      <c r="R112" s="185">
        <f>+P112+Q112</f>
        <v>16.22</v>
      </c>
      <c r="S112" s="136">
        <v>40</v>
      </c>
      <c r="T112" s="638">
        <v>46.575342465753423</v>
      </c>
      <c r="U112" s="188">
        <f t="shared" si="15"/>
        <v>74.075342465753423</v>
      </c>
      <c r="V112" s="189"/>
      <c r="W112" s="190"/>
      <c r="X112" s="191">
        <f t="shared" si="16"/>
        <v>74.075342465753423</v>
      </c>
      <c r="Y112" s="192">
        <v>84</v>
      </c>
      <c r="Z112" s="193">
        <f t="shared" si="17"/>
        <v>29.58</v>
      </c>
      <c r="AA112" s="194"/>
      <c r="AB112" s="195"/>
      <c r="AC112" s="196">
        <f t="shared" si="18"/>
        <v>29.58</v>
      </c>
      <c r="AD112" s="197"/>
      <c r="AE112" s="198"/>
      <c r="AF112" s="199">
        <v>1</v>
      </c>
      <c r="AG112" s="200"/>
      <c r="AI112">
        <v>105</v>
      </c>
    </row>
    <row r="113" spans="1:35">
      <c r="A113" s="172" t="s">
        <v>173</v>
      </c>
      <c r="B113" s="173" t="s">
        <v>40</v>
      </c>
      <c r="C113" s="202" t="s">
        <v>32</v>
      </c>
      <c r="D113" s="203">
        <v>0</v>
      </c>
      <c r="E113" s="203">
        <v>0</v>
      </c>
      <c r="F113" s="263">
        <v>0</v>
      </c>
      <c r="G113" s="204">
        <v>76</v>
      </c>
      <c r="H113" s="178">
        <v>0</v>
      </c>
      <c r="I113" s="600" t="s">
        <v>32</v>
      </c>
      <c r="J113" s="601">
        <v>19.82</v>
      </c>
      <c r="K113" s="602">
        <v>12.5</v>
      </c>
      <c r="L113" s="603">
        <v>32.32</v>
      </c>
      <c r="M113" s="604">
        <v>54</v>
      </c>
      <c r="N113" s="605">
        <v>73.5</v>
      </c>
      <c r="O113" s="644"/>
      <c r="P113" s="185"/>
      <c r="Q113" s="232"/>
      <c r="R113" s="185"/>
      <c r="S113" s="137"/>
      <c r="T113" s="238"/>
      <c r="U113" s="188">
        <f t="shared" si="15"/>
        <v>73.5</v>
      </c>
      <c r="V113" s="240"/>
      <c r="W113" s="190"/>
      <c r="X113" s="228">
        <f t="shared" si="16"/>
        <v>73.5</v>
      </c>
      <c r="Y113" s="198">
        <v>85</v>
      </c>
      <c r="Z113" s="196">
        <f t="shared" si="17"/>
        <v>32.32</v>
      </c>
      <c r="AA113" s="241"/>
      <c r="AB113" s="215"/>
      <c r="AC113" s="196">
        <f t="shared" si="18"/>
        <v>32.32</v>
      </c>
      <c r="AD113" s="197"/>
      <c r="AE113" s="198"/>
      <c r="AF113" s="199">
        <v>1</v>
      </c>
      <c r="AG113" s="200"/>
      <c r="AI113">
        <v>106</v>
      </c>
    </row>
    <row r="114" spans="1:35">
      <c r="A114" s="172" t="s">
        <v>188</v>
      </c>
      <c r="B114" s="173" t="s">
        <v>231</v>
      </c>
      <c r="C114" s="202" t="s">
        <v>32</v>
      </c>
      <c r="D114" s="203">
        <v>0</v>
      </c>
      <c r="E114" s="203">
        <v>0</v>
      </c>
      <c r="F114" s="176">
        <f>+D114+E114</f>
        <v>0</v>
      </c>
      <c r="G114" s="204">
        <v>76</v>
      </c>
      <c r="H114" s="178">
        <v>0</v>
      </c>
      <c r="I114" s="600" t="s">
        <v>32</v>
      </c>
      <c r="J114" s="601">
        <v>19.82</v>
      </c>
      <c r="K114" s="602">
        <v>12.5</v>
      </c>
      <c r="L114" s="603">
        <f>+J114+K114</f>
        <v>32.32</v>
      </c>
      <c r="M114" s="604">
        <v>54</v>
      </c>
      <c r="N114" s="605">
        <v>73.5</v>
      </c>
      <c r="O114" s="231"/>
      <c r="P114" s="185"/>
      <c r="Q114" s="232"/>
      <c r="R114" s="185"/>
      <c r="S114" s="137"/>
      <c r="T114" s="238"/>
      <c r="U114" s="291">
        <f t="shared" si="15"/>
        <v>73.5</v>
      </c>
      <c r="V114" s="240"/>
      <c r="W114" s="633"/>
      <c r="X114" s="228">
        <f t="shared" si="16"/>
        <v>73.5</v>
      </c>
      <c r="Y114" s="192">
        <v>85</v>
      </c>
      <c r="Z114" s="193">
        <f t="shared" si="17"/>
        <v>32.32</v>
      </c>
      <c r="AA114" s="280"/>
      <c r="AB114" s="634"/>
      <c r="AC114" s="196">
        <f t="shared" si="18"/>
        <v>32.32</v>
      </c>
      <c r="AD114" s="197"/>
      <c r="AE114" s="198"/>
      <c r="AF114" s="199">
        <v>1</v>
      </c>
      <c r="AG114" s="200"/>
      <c r="AI114">
        <v>107</v>
      </c>
    </row>
    <row r="115" spans="1:35">
      <c r="A115" s="266" t="s">
        <v>108</v>
      </c>
      <c r="B115" s="267" t="s">
        <v>37</v>
      </c>
      <c r="C115" s="174"/>
      <c r="D115" s="175"/>
      <c r="E115" s="175"/>
      <c r="F115" s="176"/>
      <c r="G115" s="204"/>
      <c r="H115" s="623"/>
      <c r="I115" s="600" t="s">
        <v>32</v>
      </c>
      <c r="J115" s="601">
        <v>3.3</v>
      </c>
      <c r="K115" s="602">
        <v>8.4</v>
      </c>
      <c r="L115" s="603">
        <v>11.7</v>
      </c>
      <c r="M115" s="604">
        <v>155</v>
      </c>
      <c r="N115" s="605">
        <v>23</v>
      </c>
      <c r="O115" s="219" t="s">
        <v>32</v>
      </c>
      <c r="P115" s="184">
        <v>11.34</v>
      </c>
      <c r="Q115" s="184">
        <v>5.49</v>
      </c>
      <c r="R115" s="185">
        <f>+P115+Q115</f>
        <v>16.829999999999998</v>
      </c>
      <c r="S115" s="186">
        <v>39</v>
      </c>
      <c r="T115" s="638">
        <v>47.945205479452049</v>
      </c>
      <c r="U115" s="291">
        <f t="shared" si="15"/>
        <v>70.945205479452056</v>
      </c>
      <c r="V115" s="189"/>
      <c r="W115" s="190"/>
      <c r="X115" s="191">
        <f t="shared" si="16"/>
        <v>70.945205479452056</v>
      </c>
      <c r="Y115" s="192">
        <v>86</v>
      </c>
      <c r="Z115" s="193">
        <f t="shared" si="17"/>
        <v>28.529999999999998</v>
      </c>
      <c r="AA115" s="194"/>
      <c r="AB115" s="195"/>
      <c r="AC115" s="196">
        <f t="shared" si="18"/>
        <v>28.529999999999998</v>
      </c>
      <c r="AD115" s="197"/>
      <c r="AE115" s="198"/>
      <c r="AF115" s="199">
        <v>1</v>
      </c>
      <c r="AG115" s="200"/>
      <c r="AI115">
        <v>108</v>
      </c>
    </row>
    <row r="116" spans="1:35">
      <c r="A116" s="172" t="s">
        <v>91</v>
      </c>
      <c r="B116" s="173" t="s">
        <v>30</v>
      </c>
      <c r="C116" s="174" t="s">
        <v>44</v>
      </c>
      <c r="D116" s="175">
        <v>0</v>
      </c>
      <c r="E116" s="175">
        <v>1.58</v>
      </c>
      <c r="F116" s="176">
        <v>1.58</v>
      </c>
      <c r="G116" s="177">
        <v>73</v>
      </c>
      <c r="H116" s="178">
        <v>33.944954128440372</v>
      </c>
      <c r="I116" s="622" t="s">
        <v>44</v>
      </c>
      <c r="J116" s="606">
        <v>10.64</v>
      </c>
      <c r="K116" s="606">
        <v>4.88</v>
      </c>
      <c r="L116" s="603">
        <f>+J116+K116</f>
        <v>15.52</v>
      </c>
      <c r="M116" s="609">
        <v>129</v>
      </c>
      <c r="N116" s="608">
        <v>36</v>
      </c>
      <c r="O116" s="231"/>
      <c r="P116" s="185"/>
      <c r="Q116" s="232"/>
      <c r="R116" s="185"/>
      <c r="S116" s="137"/>
      <c r="T116" s="238"/>
      <c r="U116" s="291">
        <f t="shared" si="15"/>
        <v>69.944954128440372</v>
      </c>
      <c r="V116" s="260"/>
      <c r="W116" s="190"/>
      <c r="X116" s="224">
        <f t="shared" si="16"/>
        <v>69.944954128440372</v>
      </c>
      <c r="Y116" s="192">
        <v>87</v>
      </c>
      <c r="Z116" s="193">
        <f t="shared" si="17"/>
        <v>17.100000000000001</v>
      </c>
      <c r="AA116" s="261"/>
      <c r="AB116" s="195"/>
      <c r="AC116" s="196">
        <f t="shared" si="18"/>
        <v>17.100000000000001</v>
      </c>
      <c r="AD116" s="197"/>
      <c r="AE116" s="198"/>
      <c r="AF116" s="199">
        <v>1</v>
      </c>
      <c r="AG116" s="200"/>
      <c r="AI116">
        <v>109</v>
      </c>
    </row>
    <row r="117" spans="1:35">
      <c r="A117" s="235" t="s">
        <v>92</v>
      </c>
      <c r="B117" s="173" t="s">
        <v>30</v>
      </c>
      <c r="C117" s="202" t="s">
        <v>44</v>
      </c>
      <c r="D117" s="203">
        <v>0</v>
      </c>
      <c r="E117" s="203">
        <v>1.58</v>
      </c>
      <c r="F117" s="176">
        <f>+D117+E117</f>
        <v>1.58</v>
      </c>
      <c r="G117" s="204">
        <v>73</v>
      </c>
      <c r="H117" s="205">
        <v>33.944954128440372</v>
      </c>
      <c r="I117" s="622" t="s">
        <v>44</v>
      </c>
      <c r="J117" s="606">
        <v>10.64</v>
      </c>
      <c r="K117" s="606">
        <v>4.88</v>
      </c>
      <c r="L117" s="603">
        <f>+J117+K117</f>
        <v>15.52</v>
      </c>
      <c r="M117" s="609">
        <v>129</v>
      </c>
      <c r="N117" s="608">
        <v>36</v>
      </c>
      <c r="O117" s="231"/>
      <c r="P117" s="185"/>
      <c r="Q117" s="232"/>
      <c r="R117" s="185"/>
      <c r="S117" s="137"/>
      <c r="T117" s="238"/>
      <c r="U117" s="291">
        <f t="shared" si="15"/>
        <v>69.944954128440372</v>
      </c>
      <c r="V117" s="260"/>
      <c r="W117" s="190"/>
      <c r="X117" s="224">
        <f t="shared" si="16"/>
        <v>69.944954128440372</v>
      </c>
      <c r="Y117" s="192">
        <v>87</v>
      </c>
      <c r="Z117" s="193">
        <f t="shared" si="17"/>
        <v>17.100000000000001</v>
      </c>
      <c r="AA117" s="261"/>
      <c r="AB117" s="195"/>
      <c r="AC117" s="196">
        <f t="shared" si="18"/>
        <v>17.100000000000001</v>
      </c>
      <c r="AD117" s="197"/>
      <c r="AE117" s="198"/>
      <c r="AF117" s="199">
        <v>1</v>
      </c>
      <c r="AG117" s="200"/>
      <c r="AI117">
        <v>110</v>
      </c>
    </row>
    <row r="118" spans="1:35">
      <c r="A118" s="172" t="s">
        <v>178</v>
      </c>
      <c r="B118" s="173" t="s">
        <v>127</v>
      </c>
      <c r="C118" s="202" t="s">
        <v>47</v>
      </c>
      <c r="D118" s="203">
        <v>0</v>
      </c>
      <c r="E118" s="203">
        <v>0</v>
      </c>
      <c r="F118" s="176">
        <f>+D118+E118</f>
        <v>0</v>
      </c>
      <c r="G118" s="204">
        <v>76</v>
      </c>
      <c r="H118" s="178">
        <v>0</v>
      </c>
      <c r="I118" s="600" t="s">
        <v>32</v>
      </c>
      <c r="J118" s="601">
        <v>21.66</v>
      </c>
      <c r="K118" s="602">
        <v>8.1</v>
      </c>
      <c r="L118" s="603">
        <f>+J118+K118</f>
        <v>29.759999999999998</v>
      </c>
      <c r="M118" s="604">
        <v>62</v>
      </c>
      <c r="N118" s="605">
        <v>69.5</v>
      </c>
      <c r="O118" s="644"/>
      <c r="P118" s="185"/>
      <c r="Q118" s="232"/>
      <c r="R118" s="185"/>
      <c r="S118" s="137"/>
      <c r="T118" s="238"/>
      <c r="U118" s="291">
        <f t="shared" si="15"/>
        <v>69.5</v>
      </c>
      <c r="V118" s="189"/>
      <c r="W118" s="190"/>
      <c r="X118" s="191">
        <f t="shared" si="16"/>
        <v>69.5</v>
      </c>
      <c r="Y118" s="192">
        <v>88</v>
      </c>
      <c r="Z118" s="193">
        <f t="shared" si="17"/>
        <v>29.759999999999998</v>
      </c>
      <c r="AA118" s="194"/>
      <c r="AB118" s="195"/>
      <c r="AC118" s="196">
        <f t="shared" si="18"/>
        <v>29.759999999999998</v>
      </c>
      <c r="AD118" s="197"/>
      <c r="AE118" s="198"/>
      <c r="AF118" s="199">
        <v>1</v>
      </c>
      <c r="AG118" s="200"/>
      <c r="AI118">
        <v>111</v>
      </c>
    </row>
    <row r="119" spans="1:35">
      <c r="A119" s="172" t="s">
        <v>193</v>
      </c>
      <c r="B119" s="173" t="s">
        <v>55</v>
      </c>
      <c r="C119" s="174" t="s">
        <v>32</v>
      </c>
      <c r="D119" s="175">
        <v>0</v>
      </c>
      <c r="E119" s="175">
        <v>0</v>
      </c>
      <c r="F119" s="176">
        <v>0</v>
      </c>
      <c r="G119" s="177">
        <v>76</v>
      </c>
      <c r="H119" s="178">
        <v>0</v>
      </c>
      <c r="I119" s="600" t="s">
        <v>32</v>
      </c>
      <c r="J119" s="601">
        <v>15.719999999999999</v>
      </c>
      <c r="K119" s="602">
        <v>13.899999999999999</v>
      </c>
      <c r="L119" s="603">
        <v>29.619999999999997</v>
      </c>
      <c r="M119" s="604">
        <v>63</v>
      </c>
      <c r="N119" s="605">
        <v>69</v>
      </c>
      <c r="O119" s="637"/>
      <c r="P119" s="184"/>
      <c r="Q119" s="184"/>
      <c r="R119" s="185"/>
      <c r="S119" s="186"/>
      <c r="T119" s="187"/>
      <c r="U119" s="291">
        <f t="shared" si="15"/>
        <v>69</v>
      </c>
      <c r="V119" s="189"/>
      <c r="W119" s="190"/>
      <c r="X119" s="228">
        <f t="shared" si="16"/>
        <v>69</v>
      </c>
      <c r="Y119" s="192">
        <v>89</v>
      </c>
      <c r="Z119" s="193">
        <f t="shared" si="17"/>
        <v>29.619999999999997</v>
      </c>
      <c r="AA119" s="253"/>
      <c r="AB119" s="195"/>
      <c r="AC119" s="196">
        <f t="shared" si="18"/>
        <v>29.619999999999997</v>
      </c>
      <c r="AD119" s="197"/>
      <c r="AE119" s="198"/>
      <c r="AF119" s="199">
        <v>1</v>
      </c>
      <c r="AG119" s="200"/>
      <c r="AI119">
        <v>112</v>
      </c>
    </row>
    <row r="120" spans="1:35">
      <c r="A120" s="172" t="s">
        <v>3</v>
      </c>
      <c r="B120" s="173" t="s">
        <v>232</v>
      </c>
      <c r="C120" s="259" t="s">
        <v>32</v>
      </c>
      <c r="D120" s="203">
        <v>0</v>
      </c>
      <c r="E120" s="203">
        <v>0</v>
      </c>
      <c r="F120" s="176">
        <f>+D120+E120</f>
        <v>0</v>
      </c>
      <c r="G120" s="204">
        <v>76</v>
      </c>
      <c r="H120" s="178">
        <v>0</v>
      </c>
      <c r="I120" s="600" t="s">
        <v>32</v>
      </c>
      <c r="J120" s="601">
        <v>15.719999999999999</v>
      </c>
      <c r="K120" s="602">
        <v>13.899999999999999</v>
      </c>
      <c r="L120" s="603">
        <f>+J120+K120</f>
        <v>29.619999999999997</v>
      </c>
      <c r="M120" s="604">
        <v>63</v>
      </c>
      <c r="N120" s="605">
        <v>69</v>
      </c>
      <c r="O120" s="231"/>
      <c r="P120" s="185"/>
      <c r="Q120" s="232"/>
      <c r="R120" s="185"/>
      <c r="S120" s="137"/>
      <c r="T120" s="238"/>
      <c r="U120" s="291">
        <f t="shared" si="15"/>
        <v>69</v>
      </c>
      <c r="V120" s="189"/>
      <c r="W120" s="190"/>
      <c r="X120" s="228">
        <f t="shared" si="16"/>
        <v>69</v>
      </c>
      <c r="Y120" s="192">
        <v>89</v>
      </c>
      <c r="Z120" s="193">
        <f t="shared" si="17"/>
        <v>29.619999999999997</v>
      </c>
      <c r="AA120" s="194"/>
      <c r="AB120" s="195"/>
      <c r="AC120" s="196">
        <f t="shared" si="18"/>
        <v>29.619999999999997</v>
      </c>
      <c r="AD120" s="197"/>
      <c r="AE120" s="198"/>
      <c r="AF120" s="199">
        <v>1</v>
      </c>
      <c r="AG120" s="200"/>
      <c r="AI120">
        <v>113</v>
      </c>
    </row>
    <row r="121" spans="1:35">
      <c r="A121" s="172" t="s">
        <v>183</v>
      </c>
      <c r="B121" s="173" t="s">
        <v>40</v>
      </c>
      <c r="C121" s="202" t="s">
        <v>32</v>
      </c>
      <c r="D121" s="203">
        <v>1.94</v>
      </c>
      <c r="E121" s="203">
        <v>0</v>
      </c>
      <c r="F121" s="176">
        <f>+D121+E121</f>
        <v>1.94</v>
      </c>
      <c r="G121" s="204">
        <v>71</v>
      </c>
      <c r="H121" s="205">
        <v>35.779816513761467</v>
      </c>
      <c r="I121" s="600" t="s">
        <v>32</v>
      </c>
      <c r="J121" s="601">
        <v>13.620000000000001</v>
      </c>
      <c r="K121" s="602">
        <v>1.1200000000000001</v>
      </c>
      <c r="L121" s="603">
        <v>14.740000000000002</v>
      </c>
      <c r="M121" s="604">
        <v>137</v>
      </c>
      <c r="N121" s="605">
        <v>32</v>
      </c>
      <c r="O121" s="210"/>
      <c r="P121" s="236"/>
      <c r="Q121" s="236"/>
      <c r="R121" s="185"/>
      <c r="S121" s="237"/>
      <c r="T121" s="238"/>
      <c r="U121" s="291">
        <f t="shared" si="15"/>
        <v>67.77981651376146</v>
      </c>
      <c r="V121" s="189"/>
      <c r="W121" s="190"/>
      <c r="X121" s="191">
        <f t="shared" si="16"/>
        <v>67.77981651376146</v>
      </c>
      <c r="Y121" s="192">
        <v>90</v>
      </c>
      <c r="Z121" s="193">
        <f t="shared" si="17"/>
        <v>16.680000000000003</v>
      </c>
      <c r="AA121" s="194"/>
      <c r="AB121" s="195"/>
      <c r="AC121" s="196">
        <f t="shared" si="18"/>
        <v>16.680000000000003</v>
      </c>
      <c r="AD121" s="197"/>
      <c r="AE121" s="198"/>
      <c r="AF121" s="199">
        <v>1</v>
      </c>
      <c r="AG121" s="200"/>
      <c r="AI121">
        <v>114</v>
      </c>
    </row>
    <row r="122" spans="1:35">
      <c r="A122" s="172" t="s">
        <v>128</v>
      </c>
      <c r="B122" s="173" t="s">
        <v>129</v>
      </c>
      <c r="C122" s="174" t="s">
        <v>32</v>
      </c>
      <c r="D122" s="175">
        <v>0</v>
      </c>
      <c r="E122" s="175">
        <v>0</v>
      </c>
      <c r="F122" s="176">
        <f>+D122+E122</f>
        <v>0</v>
      </c>
      <c r="G122" s="204">
        <v>76</v>
      </c>
      <c r="H122" s="178">
        <v>0</v>
      </c>
      <c r="I122" s="622" t="s">
        <v>32</v>
      </c>
      <c r="J122" s="625">
        <v>18.16</v>
      </c>
      <c r="K122" s="626">
        <v>9.16</v>
      </c>
      <c r="L122" s="603">
        <f>+J122+K122</f>
        <v>27.32</v>
      </c>
      <c r="M122" s="604">
        <v>74</v>
      </c>
      <c r="N122" s="627">
        <v>63.5</v>
      </c>
      <c r="O122" s="644"/>
      <c r="P122" s="185"/>
      <c r="Q122" s="232"/>
      <c r="R122" s="185"/>
      <c r="S122" s="137"/>
      <c r="T122" s="238"/>
      <c r="U122" s="291">
        <f t="shared" si="15"/>
        <v>63.5</v>
      </c>
      <c r="V122" s="240"/>
      <c r="W122" s="190"/>
      <c r="X122" s="224">
        <f t="shared" si="16"/>
        <v>63.5</v>
      </c>
      <c r="Y122" s="192">
        <v>91</v>
      </c>
      <c r="Z122" s="193">
        <f t="shared" si="17"/>
        <v>27.32</v>
      </c>
      <c r="AA122" s="280"/>
      <c r="AB122" s="195"/>
      <c r="AC122" s="196">
        <f t="shared" si="18"/>
        <v>27.32</v>
      </c>
      <c r="AD122" s="197"/>
      <c r="AE122" s="198"/>
      <c r="AF122" s="199">
        <v>1</v>
      </c>
      <c r="AG122" s="200"/>
      <c r="AI122">
        <v>115</v>
      </c>
    </row>
    <row r="123" spans="1:35">
      <c r="A123" s="265" t="s">
        <v>130</v>
      </c>
      <c r="B123" s="249" t="s">
        <v>33</v>
      </c>
      <c r="C123" s="174" t="s">
        <v>32</v>
      </c>
      <c r="D123" s="175">
        <v>0</v>
      </c>
      <c r="E123" s="175">
        <v>0</v>
      </c>
      <c r="F123" s="176">
        <v>0</v>
      </c>
      <c r="G123" s="204">
        <v>76</v>
      </c>
      <c r="H123" s="178">
        <v>0</v>
      </c>
      <c r="I123" s="600" t="s">
        <v>32</v>
      </c>
      <c r="J123" s="601">
        <v>18.16</v>
      </c>
      <c r="K123" s="602">
        <v>9.16</v>
      </c>
      <c r="L123" s="603">
        <v>27.32</v>
      </c>
      <c r="M123" s="604">
        <v>74</v>
      </c>
      <c r="N123" s="605">
        <v>63.5</v>
      </c>
      <c r="O123" s="231"/>
      <c r="P123" s="185"/>
      <c r="Q123" s="232"/>
      <c r="R123" s="185"/>
      <c r="S123" s="137"/>
      <c r="T123" s="238"/>
      <c r="U123" s="291">
        <f t="shared" si="15"/>
        <v>63.5</v>
      </c>
      <c r="V123" s="629"/>
      <c r="W123" s="270"/>
      <c r="X123" s="224">
        <f t="shared" si="16"/>
        <v>63.5</v>
      </c>
      <c r="Y123" s="192">
        <v>91</v>
      </c>
      <c r="Z123" s="193">
        <f t="shared" si="17"/>
        <v>27.32</v>
      </c>
      <c r="AA123" s="632"/>
      <c r="AB123" s="292"/>
      <c r="AC123" s="196">
        <f t="shared" si="18"/>
        <v>27.32</v>
      </c>
      <c r="AD123" s="197"/>
      <c r="AE123" s="198"/>
      <c r="AF123" s="199">
        <v>1</v>
      </c>
      <c r="AG123" s="200"/>
      <c r="AI123">
        <v>116</v>
      </c>
    </row>
    <row r="124" spans="1:35">
      <c r="A124" s="265" t="s">
        <v>96</v>
      </c>
      <c r="B124" s="249" t="s">
        <v>65</v>
      </c>
      <c r="C124" s="174" t="s">
        <v>32</v>
      </c>
      <c r="D124" s="175">
        <v>1.94</v>
      </c>
      <c r="E124" s="175">
        <v>0</v>
      </c>
      <c r="F124" s="176">
        <v>1.94</v>
      </c>
      <c r="G124" s="204">
        <v>71</v>
      </c>
      <c r="H124" s="623">
        <v>35.779816513761467</v>
      </c>
      <c r="I124" s="600" t="s">
        <v>32</v>
      </c>
      <c r="J124" s="601">
        <v>1.0900000000000001</v>
      </c>
      <c r="K124" s="602">
        <v>11.790000000000001</v>
      </c>
      <c r="L124" s="603">
        <v>12.88</v>
      </c>
      <c r="M124" s="604">
        <v>151</v>
      </c>
      <c r="N124" s="605">
        <v>25</v>
      </c>
      <c r="O124" s="639"/>
      <c r="P124" s="236"/>
      <c r="Q124" s="9"/>
      <c r="R124" s="185"/>
      <c r="S124" s="237"/>
      <c r="T124" s="238"/>
      <c r="U124" s="291">
        <f t="shared" si="15"/>
        <v>60.779816513761467</v>
      </c>
      <c r="V124" s="189"/>
      <c r="W124" s="190"/>
      <c r="X124" s="191">
        <f t="shared" si="16"/>
        <v>60.779816513761467</v>
      </c>
      <c r="Y124" s="192">
        <v>92</v>
      </c>
      <c r="Z124" s="193">
        <f t="shared" si="17"/>
        <v>14.82</v>
      </c>
      <c r="AA124" s="194"/>
      <c r="AB124" s="195"/>
      <c r="AC124" s="196">
        <f t="shared" si="18"/>
        <v>14.82</v>
      </c>
      <c r="AD124" s="197"/>
      <c r="AE124" s="198"/>
      <c r="AF124" s="199">
        <v>1</v>
      </c>
      <c r="AG124" s="200"/>
      <c r="AI124">
        <v>117</v>
      </c>
    </row>
    <row r="125" spans="1:35">
      <c r="A125" s="172" t="s">
        <v>185</v>
      </c>
      <c r="B125" s="173" t="s">
        <v>50</v>
      </c>
      <c r="C125" s="174" t="s">
        <v>32</v>
      </c>
      <c r="D125" s="175">
        <v>0</v>
      </c>
      <c r="E125" s="175">
        <v>1.03</v>
      </c>
      <c r="F125" s="176">
        <f>+D125+E125</f>
        <v>1.03</v>
      </c>
      <c r="G125" s="204">
        <v>75</v>
      </c>
      <c r="H125" s="623">
        <v>32.11009174311927</v>
      </c>
      <c r="I125" s="600" t="s">
        <v>32</v>
      </c>
      <c r="J125" s="601">
        <v>5.12</v>
      </c>
      <c r="K125" s="602">
        <v>7.84</v>
      </c>
      <c r="L125" s="603">
        <f>+J125+K125</f>
        <v>12.96</v>
      </c>
      <c r="M125" s="604">
        <v>150</v>
      </c>
      <c r="N125" s="605">
        <v>25.5</v>
      </c>
      <c r="O125" s="231"/>
      <c r="P125" s="185"/>
      <c r="Q125" s="232"/>
      <c r="R125" s="185"/>
      <c r="S125" s="137"/>
      <c r="T125" s="238"/>
      <c r="U125" s="291">
        <f t="shared" si="15"/>
        <v>57.61009174311927</v>
      </c>
      <c r="V125" s="189"/>
      <c r="W125" s="190"/>
      <c r="X125" s="191">
        <f t="shared" si="16"/>
        <v>57.61009174311927</v>
      </c>
      <c r="Y125" s="192">
        <v>93</v>
      </c>
      <c r="Z125" s="193">
        <f t="shared" si="17"/>
        <v>13.99</v>
      </c>
      <c r="AA125" s="194"/>
      <c r="AB125" s="195"/>
      <c r="AC125" s="196">
        <f t="shared" si="18"/>
        <v>13.99</v>
      </c>
      <c r="AD125" s="197"/>
      <c r="AE125" s="198"/>
      <c r="AF125" s="199">
        <v>1</v>
      </c>
      <c r="AG125" s="200"/>
      <c r="AI125">
        <v>118</v>
      </c>
    </row>
    <row r="126" spans="1:35">
      <c r="A126" s="172" t="s">
        <v>141</v>
      </c>
      <c r="B126" s="173" t="s">
        <v>30</v>
      </c>
      <c r="C126" s="174" t="s">
        <v>32</v>
      </c>
      <c r="D126" s="175">
        <v>0</v>
      </c>
      <c r="E126" s="175">
        <v>4.0999999999999996</v>
      </c>
      <c r="F126" s="176">
        <v>4.0999999999999996</v>
      </c>
      <c r="G126" s="177">
        <v>61</v>
      </c>
      <c r="H126" s="178">
        <v>44.954128440366972</v>
      </c>
      <c r="I126" s="600" t="s">
        <v>32</v>
      </c>
      <c r="J126" s="601">
        <v>6.68</v>
      </c>
      <c r="K126" s="602">
        <v>0</v>
      </c>
      <c r="L126" s="603">
        <v>6.68</v>
      </c>
      <c r="M126" s="604">
        <v>177</v>
      </c>
      <c r="N126" s="605">
        <v>12</v>
      </c>
      <c r="O126" s="231"/>
      <c r="P126" s="185"/>
      <c r="Q126" s="232"/>
      <c r="R126" s="185"/>
      <c r="S126" s="137"/>
      <c r="T126" s="238"/>
      <c r="U126" s="291">
        <f t="shared" si="15"/>
        <v>56.954128440366972</v>
      </c>
      <c r="V126" s="240"/>
      <c r="W126" s="190"/>
      <c r="X126" s="191">
        <f t="shared" si="16"/>
        <v>56.954128440366972</v>
      </c>
      <c r="Y126" s="192">
        <v>94</v>
      </c>
      <c r="Z126" s="193">
        <f t="shared" si="17"/>
        <v>10.78</v>
      </c>
      <c r="AA126" s="280"/>
      <c r="AB126" s="195"/>
      <c r="AC126" s="196">
        <f t="shared" si="18"/>
        <v>10.78</v>
      </c>
      <c r="AD126" s="197"/>
      <c r="AE126" s="198"/>
      <c r="AF126" s="199">
        <v>1</v>
      </c>
      <c r="AG126" s="200"/>
      <c r="AI126">
        <v>119</v>
      </c>
    </row>
    <row r="127" spans="1:35">
      <c r="A127" s="172" t="s">
        <v>102</v>
      </c>
      <c r="B127" s="173" t="s">
        <v>87</v>
      </c>
      <c r="C127" s="174"/>
      <c r="D127" s="175"/>
      <c r="E127" s="175"/>
      <c r="F127" s="176"/>
      <c r="G127" s="204"/>
      <c r="H127" s="623"/>
      <c r="I127" s="600" t="s">
        <v>44</v>
      </c>
      <c r="J127" s="601">
        <v>6.44</v>
      </c>
      <c r="K127" s="602">
        <v>4.0999999999999996</v>
      </c>
      <c r="L127" s="603">
        <f>+J127+K127</f>
        <v>10.54</v>
      </c>
      <c r="M127" s="604">
        <v>161</v>
      </c>
      <c r="N127" s="605">
        <v>20</v>
      </c>
      <c r="O127" s="231" t="s">
        <v>32</v>
      </c>
      <c r="P127" s="185">
        <v>8.49</v>
      </c>
      <c r="Q127" s="232">
        <v>5.45</v>
      </c>
      <c r="R127" s="185">
        <f>+P127+Q127</f>
        <v>13.940000000000001</v>
      </c>
      <c r="S127" s="137">
        <v>50</v>
      </c>
      <c r="T127" s="233">
        <v>32.87671232876712</v>
      </c>
      <c r="U127" s="291">
        <f t="shared" si="15"/>
        <v>52.87671232876712</v>
      </c>
      <c r="V127" s="189"/>
      <c r="W127" s="190"/>
      <c r="X127" s="191">
        <f t="shared" si="16"/>
        <v>52.87671232876712</v>
      </c>
      <c r="Y127" s="192">
        <v>95</v>
      </c>
      <c r="Z127" s="193">
        <f t="shared" si="17"/>
        <v>24.48</v>
      </c>
      <c r="AA127" s="253"/>
      <c r="AB127" s="195"/>
      <c r="AC127" s="196">
        <f t="shared" si="18"/>
        <v>24.48</v>
      </c>
      <c r="AD127" s="197"/>
      <c r="AE127" s="198"/>
      <c r="AF127" s="199">
        <v>1</v>
      </c>
      <c r="AG127" s="200"/>
      <c r="AI127">
        <v>120</v>
      </c>
    </row>
    <row r="128" spans="1:35">
      <c r="A128" s="172" t="s">
        <v>86</v>
      </c>
      <c r="B128" s="173" t="s">
        <v>129</v>
      </c>
      <c r="C128" s="202" t="s">
        <v>32</v>
      </c>
      <c r="D128" s="203">
        <v>2.3199999999999998</v>
      </c>
      <c r="E128" s="203">
        <v>0</v>
      </c>
      <c r="F128" s="176">
        <f>+D128+E128</f>
        <v>2.3199999999999998</v>
      </c>
      <c r="G128" s="204">
        <v>70</v>
      </c>
      <c r="H128" s="205">
        <v>36.697247706422019</v>
      </c>
      <c r="I128" s="600" t="s">
        <v>32</v>
      </c>
      <c r="J128" s="601">
        <v>2.3199999999999998</v>
      </c>
      <c r="K128" s="602">
        <v>5.29</v>
      </c>
      <c r="L128" s="603">
        <f>+J128+K128</f>
        <v>7.6099999999999994</v>
      </c>
      <c r="M128" s="604">
        <v>170</v>
      </c>
      <c r="N128" s="605">
        <v>15.5</v>
      </c>
      <c r="O128" s="637"/>
      <c r="P128" s="184"/>
      <c r="Q128" s="184"/>
      <c r="R128" s="185"/>
      <c r="S128" s="186"/>
      <c r="T128" s="187"/>
      <c r="U128" s="291">
        <f t="shared" si="15"/>
        <v>52.197247706422019</v>
      </c>
      <c r="V128" s="189"/>
      <c r="W128" s="190"/>
      <c r="X128" s="228">
        <f t="shared" si="16"/>
        <v>52.197247706422019</v>
      </c>
      <c r="Y128" s="192">
        <v>96</v>
      </c>
      <c r="Z128" s="193">
        <f t="shared" si="17"/>
        <v>9.93</v>
      </c>
      <c r="AA128" s="194"/>
      <c r="AB128" s="195"/>
      <c r="AC128" s="196">
        <f t="shared" si="18"/>
        <v>9.93</v>
      </c>
      <c r="AD128" s="197"/>
      <c r="AE128" s="198"/>
      <c r="AF128" s="199">
        <v>1</v>
      </c>
      <c r="AG128" s="200"/>
      <c r="AI128">
        <v>121</v>
      </c>
    </row>
    <row r="129" spans="1:35">
      <c r="A129" s="172" t="s">
        <v>182</v>
      </c>
      <c r="B129" s="173" t="s">
        <v>233</v>
      </c>
      <c r="C129" s="174" t="s">
        <v>32</v>
      </c>
      <c r="D129" s="175">
        <v>2.3199999999999998</v>
      </c>
      <c r="E129" s="175">
        <v>0</v>
      </c>
      <c r="F129" s="176">
        <v>2.3199999999999998</v>
      </c>
      <c r="G129" s="204">
        <v>70</v>
      </c>
      <c r="H129" s="623">
        <v>36.697247706422019</v>
      </c>
      <c r="I129" s="600" t="s">
        <v>32</v>
      </c>
      <c r="J129" s="601">
        <v>2.3199999999999998</v>
      </c>
      <c r="K129" s="602">
        <v>5.29</v>
      </c>
      <c r="L129" s="603">
        <v>7.6099999999999994</v>
      </c>
      <c r="M129" s="604">
        <v>170</v>
      </c>
      <c r="N129" s="605">
        <v>15.5</v>
      </c>
      <c r="O129" s="637"/>
      <c r="P129" s="184"/>
      <c r="Q129" s="184"/>
      <c r="R129" s="185"/>
      <c r="S129" s="186"/>
      <c r="T129" s="187"/>
      <c r="U129" s="291">
        <f t="shared" si="15"/>
        <v>52.197247706422019</v>
      </c>
      <c r="V129" s="189"/>
      <c r="W129" s="190"/>
      <c r="X129" s="228">
        <f t="shared" si="16"/>
        <v>52.197247706422019</v>
      </c>
      <c r="Y129" s="192">
        <v>96</v>
      </c>
      <c r="Z129" s="193">
        <f t="shared" si="17"/>
        <v>9.93</v>
      </c>
      <c r="AA129" s="194"/>
      <c r="AB129" s="195"/>
      <c r="AC129" s="196">
        <f t="shared" si="18"/>
        <v>9.93</v>
      </c>
      <c r="AD129" s="197"/>
      <c r="AE129" s="198"/>
      <c r="AF129" s="199">
        <v>1</v>
      </c>
      <c r="AG129" s="200"/>
      <c r="AI129">
        <v>122</v>
      </c>
    </row>
    <row r="130" spans="1:35">
      <c r="A130" s="172" t="s">
        <v>67</v>
      </c>
      <c r="B130" s="173" t="s">
        <v>234</v>
      </c>
      <c r="C130" s="259" t="s">
        <v>32</v>
      </c>
      <c r="D130" s="203">
        <v>0</v>
      </c>
      <c r="E130" s="203">
        <v>0</v>
      </c>
      <c r="F130" s="176">
        <f>+D130+E130</f>
        <v>0</v>
      </c>
      <c r="G130" s="204">
        <v>76</v>
      </c>
      <c r="H130" s="178">
        <v>0</v>
      </c>
      <c r="I130" s="600" t="s">
        <v>32</v>
      </c>
      <c r="J130" s="601">
        <v>6.68</v>
      </c>
      <c r="K130" s="602">
        <v>14.06</v>
      </c>
      <c r="L130" s="603">
        <f>+J130+K130</f>
        <v>20.740000000000002</v>
      </c>
      <c r="M130" s="604">
        <v>102</v>
      </c>
      <c r="N130" s="605">
        <v>49.5</v>
      </c>
      <c r="O130" s="231"/>
      <c r="P130" s="185"/>
      <c r="Q130" s="232"/>
      <c r="R130" s="185"/>
      <c r="S130" s="137"/>
      <c r="T130" s="238"/>
      <c r="U130" s="291">
        <f t="shared" si="15"/>
        <v>49.5</v>
      </c>
      <c r="V130" s="189"/>
      <c r="W130" s="190"/>
      <c r="X130" s="224">
        <f t="shared" si="16"/>
        <v>49.5</v>
      </c>
      <c r="Y130" s="192">
        <v>97</v>
      </c>
      <c r="Z130" s="193">
        <f t="shared" si="17"/>
        <v>20.740000000000002</v>
      </c>
      <c r="AA130" s="194"/>
      <c r="AB130" s="195"/>
      <c r="AC130" s="196">
        <f t="shared" si="18"/>
        <v>20.740000000000002</v>
      </c>
      <c r="AD130" s="197"/>
      <c r="AE130" s="198"/>
      <c r="AF130" s="199">
        <v>1</v>
      </c>
      <c r="AG130" s="200"/>
      <c r="AI130">
        <v>123</v>
      </c>
    </row>
    <row r="131" spans="1:35">
      <c r="A131" s="172" t="s">
        <v>68</v>
      </c>
      <c r="B131" s="173" t="s">
        <v>50</v>
      </c>
      <c r="C131" s="174" t="s">
        <v>32</v>
      </c>
      <c r="D131" s="175">
        <v>0</v>
      </c>
      <c r="E131" s="175">
        <v>0</v>
      </c>
      <c r="F131" s="176">
        <v>0</v>
      </c>
      <c r="G131" s="177">
        <v>76</v>
      </c>
      <c r="H131" s="178">
        <v>0</v>
      </c>
      <c r="I131" s="600" t="s">
        <v>32</v>
      </c>
      <c r="J131" s="601">
        <v>6.68</v>
      </c>
      <c r="K131" s="602">
        <v>14.06</v>
      </c>
      <c r="L131" s="603">
        <v>20.740000000000002</v>
      </c>
      <c r="M131" s="604">
        <v>102</v>
      </c>
      <c r="N131" s="605">
        <v>49.5</v>
      </c>
      <c r="O131" s="231"/>
      <c r="P131" s="185"/>
      <c r="Q131" s="232"/>
      <c r="R131" s="185"/>
      <c r="S131" s="137"/>
      <c r="T131" s="238"/>
      <c r="U131" s="291">
        <f t="shared" si="15"/>
        <v>49.5</v>
      </c>
      <c r="V131" s="189"/>
      <c r="W131" s="190"/>
      <c r="X131" s="224">
        <f t="shared" si="16"/>
        <v>49.5</v>
      </c>
      <c r="Y131" s="192">
        <v>97</v>
      </c>
      <c r="Z131" s="193">
        <f t="shared" si="17"/>
        <v>20.740000000000002</v>
      </c>
      <c r="AA131" s="194"/>
      <c r="AB131" s="195"/>
      <c r="AC131" s="196">
        <f t="shared" si="18"/>
        <v>20.740000000000002</v>
      </c>
      <c r="AD131" s="197"/>
      <c r="AE131" s="198"/>
      <c r="AF131" s="199">
        <v>1</v>
      </c>
      <c r="AG131" s="200"/>
      <c r="AI131">
        <v>124</v>
      </c>
    </row>
    <row r="132" spans="1:35">
      <c r="A132" s="172" t="s">
        <v>191</v>
      </c>
      <c r="B132" s="173"/>
      <c r="C132" s="174" t="s">
        <v>32</v>
      </c>
      <c r="D132" s="175">
        <v>0</v>
      </c>
      <c r="E132" s="175">
        <v>0</v>
      </c>
      <c r="F132" s="176">
        <v>0</v>
      </c>
      <c r="G132" s="204">
        <v>76</v>
      </c>
      <c r="H132" s="178">
        <v>0</v>
      </c>
      <c r="I132" s="600"/>
      <c r="J132" s="601"/>
      <c r="K132" s="602"/>
      <c r="L132" s="603"/>
      <c r="M132" s="604"/>
      <c r="N132" s="605"/>
      <c r="O132" s="219" t="s">
        <v>32</v>
      </c>
      <c r="P132" s="184">
        <v>8.68</v>
      </c>
      <c r="Q132" s="184">
        <v>8.94</v>
      </c>
      <c r="R132" s="185">
        <f>+P132+Q132</f>
        <v>17.619999999999997</v>
      </c>
      <c r="S132" s="186">
        <v>38</v>
      </c>
      <c r="T132" s="638">
        <v>49.315068493150683</v>
      </c>
      <c r="U132" s="291">
        <f t="shared" si="15"/>
        <v>49.315068493150683</v>
      </c>
      <c r="V132" s="189"/>
      <c r="W132" s="190"/>
      <c r="X132" s="191">
        <f t="shared" si="16"/>
        <v>49.315068493150683</v>
      </c>
      <c r="Y132" s="192">
        <v>98</v>
      </c>
      <c r="Z132" s="193">
        <f t="shared" si="17"/>
        <v>17.619999999999997</v>
      </c>
      <c r="AA132" s="253"/>
      <c r="AB132" s="195"/>
      <c r="AC132" s="196">
        <f t="shared" si="18"/>
        <v>17.619999999999997</v>
      </c>
      <c r="AE132" s="245"/>
      <c r="AF132" s="246">
        <v>1</v>
      </c>
      <c r="AG132" s="247"/>
      <c r="AI132">
        <v>125</v>
      </c>
    </row>
    <row r="133" spans="1:35">
      <c r="A133" s="172" t="s">
        <v>80</v>
      </c>
      <c r="B133" s="173" t="s">
        <v>235</v>
      </c>
      <c r="C133" s="174" t="s">
        <v>32</v>
      </c>
      <c r="D133" s="175">
        <v>2.42</v>
      </c>
      <c r="E133" s="175">
        <v>0</v>
      </c>
      <c r="F133" s="176">
        <f>+D133+E133</f>
        <v>2.42</v>
      </c>
      <c r="G133" s="204">
        <v>67</v>
      </c>
      <c r="H133" s="623">
        <v>39.449541284403672</v>
      </c>
      <c r="I133" s="600" t="s">
        <v>32</v>
      </c>
      <c r="J133" s="601">
        <v>4.24</v>
      </c>
      <c r="K133" s="602">
        <v>0</v>
      </c>
      <c r="L133" s="603">
        <f>+J133+K133</f>
        <v>4.24</v>
      </c>
      <c r="M133" s="604">
        <v>182</v>
      </c>
      <c r="N133" s="605">
        <v>9.5</v>
      </c>
      <c r="O133" s="637"/>
      <c r="P133" s="184"/>
      <c r="Q133" s="184"/>
      <c r="R133" s="185"/>
      <c r="S133" s="186"/>
      <c r="T133" s="187"/>
      <c r="U133" s="291">
        <f t="shared" si="15"/>
        <v>48.949541284403672</v>
      </c>
      <c r="V133" s="189"/>
      <c r="W133" s="190"/>
      <c r="X133" s="191">
        <f t="shared" si="16"/>
        <v>48.949541284403672</v>
      </c>
      <c r="Y133" s="192">
        <v>99</v>
      </c>
      <c r="Z133" s="193">
        <f t="shared" si="17"/>
        <v>6.66</v>
      </c>
      <c r="AA133" s="194"/>
      <c r="AB133" s="195"/>
      <c r="AC133" s="196">
        <f t="shared" si="18"/>
        <v>6.66</v>
      </c>
      <c r="AD133" s="197"/>
      <c r="AE133" s="198"/>
      <c r="AF133" s="199">
        <v>1</v>
      </c>
      <c r="AG133" s="200"/>
      <c r="AI133">
        <v>126</v>
      </c>
    </row>
    <row r="134" spans="1:35">
      <c r="A134" s="172" t="s">
        <v>180</v>
      </c>
      <c r="B134" s="173" t="s">
        <v>55</v>
      </c>
      <c r="C134" s="174" t="s">
        <v>32</v>
      </c>
      <c r="D134" s="175">
        <v>0</v>
      </c>
      <c r="E134" s="175">
        <v>0</v>
      </c>
      <c r="F134" s="176">
        <f>+D134+E134</f>
        <v>0</v>
      </c>
      <c r="G134" s="177">
        <v>76</v>
      </c>
      <c r="H134" s="178">
        <v>0</v>
      </c>
      <c r="I134" s="600" t="s">
        <v>32</v>
      </c>
      <c r="J134" s="601">
        <v>14.58</v>
      </c>
      <c r="K134" s="602">
        <v>2.88</v>
      </c>
      <c r="L134" s="603">
        <f>+J134+K134</f>
        <v>17.46</v>
      </c>
      <c r="M134" s="604">
        <v>117</v>
      </c>
      <c r="N134" s="605">
        <v>42</v>
      </c>
      <c r="O134" s="210"/>
      <c r="P134" s="236"/>
      <c r="Q134" s="236"/>
      <c r="R134" s="185"/>
      <c r="S134" s="237"/>
      <c r="T134" s="238"/>
      <c r="U134" s="291">
        <f t="shared" si="15"/>
        <v>42</v>
      </c>
      <c r="V134" s="189"/>
      <c r="W134" s="190"/>
      <c r="X134" s="191">
        <f t="shared" si="16"/>
        <v>42</v>
      </c>
      <c r="Y134" s="192">
        <v>100</v>
      </c>
      <c r="Z134" s="193">
        <f t="shared" si="17"/>
        <v>17.46</v>
      </c>
      <c r="AA134" s="194"/>
      <c r="AB134" s="195"/>
      <c r="AC134" s="196">
        <f t="shared" si="18"/>
        <v>17.46</v>
      </c>
      <c r="AD134" s="197"/>
      <c r="AE134" s="198"/>
      <c r="AF134" s="199">
        <v>1</v>
      </c>
      <c r="AG134" s="200"/>
      <c r="AI134">
        <v>127</v>
      </c>
    </row>
    <row r="135" spans="1:35">
      <c r="A135" s="235" t="s">
        <v>126</v>
      </c>
      <c r="B135" s="173" t="s">
        <v>224</v>
      </c>
      <c r="C135" s="174" t="s">
        <v>32</v>
      </c>
      <c r="D135" s="175">
        <v>0</v>
      </c>
      <c r="E135" s="175">
        <v>0</v>
      </c>
      <c r="F135" s="176">
        <v>0</v>
      </c>
      <c r="G135" s="177">
        <v>76</v>
      </c>
      <c r="H135" s="178">
        <v>0</v>
      </c>
      <c r="I135" s="622" t="s">
        <v>32</v>
      </c>
      <c r="J135" s="606">
        <v>7.74</v>
      </c>
      <c r="K135" s="606">
        <v>9.64</v>
      </c>
      <c r="L135" s="603">
        <v>17.380000000000003</v>
      </c>
      <c r="M135" s="607">
        <v>118</v>
      </c>
      <c r="N135" s="608">
        <v>41.5</v>
      </c>
      <c r="O135" s="231"/>
      <c r="P135" s="185"/>
      <c r="Q135" s="232"/>
      <c r="R135" s="185"/>
      <c r="S135" s="137"/>
      <c r="T135" s="238"/>
      <c r="U135" s="291">
        <f t="shared" si="15"/>
        <v>41.5</v>
      </c>
      <c r="V135" s="189"/>
      <c r="W135" s="190"/>
      <c r="X135" s="191">
        <f t="shared" si="16"/>
        <v>41.5</v>
      </c>
      <c r="Y135" s="192">
        <v>101</v>
      </c>
      <c r="Z135" s="193">
        <f t="shared" si="17"/>
        <v>17.380000000000003</v>
      </c>
      <c r="AA135" s="194"/>
      <c r="AB135" s="195"/>
      <c r="AC135" s="196">
        <f t="shared" si="18"/>
        <v>17.380000000000003</v>
      </c>
      <c r="AD135" s="197"/>
      <c r="AE135" s="198"/>
      <c r="AF135" s="199">
        <v>1</v>
      </c>
      <c r="AG135" s="200"/>
      <c r="AI135">
        <v>128</v>
      </c>
    </row>
    <row r="136" spans="1:35">
      <c r="A136" s="172" t="s">
        <v>113</v>
      </c>
      <c r="B136" s="173" t="s">
        <v>35</v>
      </c>
      <c r="C136" s="202" t="s">
        <v>32</v>
      </c>
      <c r="D136" s="203">
        <v>0</v>
      </c>
      <c r="E136" s="203">
        <v>0</v>
      </c>
      <c r="F136" s="176">
        <f>+D136+E136</f>
        <v>0</v>
      </c>
      <c r="G136" s="204">
        <v>76</v>
      </c>
      <c r="H136" s="178">
        <v>0</v>
      </c>
      <c r="I136" s="600" t="s">
        <v>32</v>
      </c>
      <c r="J136" s="601">
        <v>11.32</v>
      </c>
      <c r="K136" s="602">
        <v>4.74</v>
      </c>
      <c r="L136" s="603">
        <f>+J136+K136</f>
        <v>16.060000000000002</v>
      </c>
      <c r="M136" s="604">
        <v>125</v>
      </c>
      <c r="N136" s="605">
        <v>38</v>
      </c>
      <c r="O136" s="210"/>
      <c r="P136" s="236"/>
      <c r="Q136" s="236"/>
      <c r="R136" s="185"/>
      <c r="S136" s="237"/>
      <c r="T136" s="238"/>
      <c r="U136" s="291">
        <f t="shared" ref="U136:U152" si="19">+H136+N136+T136</f>
        <v>38</v>
      </c>
      <c r="V136" s="189"/>
      <c r="W136" s="190"/>
      <c r="X136" s="191">
        <f t="shared" ref="X136:X152" si="20">+U136-V136-W136</f>
        <v>38</v>
      </c>
      <c r="Y136" s="192">
        <v>102</v>
      </c>
      <c r="Z136" s="193">
        <f t="shared" ref="Z136:Z152" si="21">+F136+L136+R136</f>
        <v>16.060000000000002</v>
      </c>
      <c r="AA136" s="194"/>
      <c r="AB136" s="195"/>
      <c r="AC136" s="196">
        <f t="shared" ref="AC136:AC152" si="22">+Z136-AA136-AB136</f>
        <v>16.060000000000002</v>
      </c>
      <c r="AD136" s="197"/>
      <c r="AE136" s="198"/>
      <c r="AF136" s="199">
        <v>1</v>
      </c>
      <c r="AG136" s="200"/>
      <c r="AI136">
        <v>129</v>
      </c>
    </row>
    <row r="137" spans="1:35">
      <c r="A137" s="266" t="s">
        <v>189</v>
      </c>
      <c r="B137" s="267" t="s">
        <v>87</v>
      </c>
      <c r="C137" s="174"/>
      <c r="D137" s="175"/>
      <c r="E137" s="175"/>
      <c r="F137" s="176"/>
      <c r="G137" s="177"/>
      <c r="H137" s="178"/>
      <c r="I137" s="600" t="s">
        <v>32</v>
      </c>
      <c r="J137" s="601">
        <v>2.12</v>
      </c>
      <c r="K137" s="602">
        <v>1.58</v>
      </c>
      <c r="L137" s="603">
        <v>3.7</v>
      </c>
      <c r="M137" s="604">
        <v>183</v>
      </c>
      <c r="N137" s="605">
        <v>9</v>
      </c>
      <c r="O137" s="274" t="s">
        <v>32</v>
      </c>
      <c r="P137" s="236">
        <v>4.88</v>
      </c>
      <c r="Q137" s="9">
        <v>7.96</v>
      </c>
      <c r="R137" s="185">
        <f>+P137+Q137</f>
        <v>12.84</v>
      </c>
      <c r="S137" s="237">
        <v>53</v>
      </c>
      <c r="T137" s="233">
        <v>28.767123287671232</v>
      </c>
      <c r="U137" s="291">
        <f t="shared" si="19"/>
        <v>37.767123287671232</v>
      </c>
      <c r="V137" s="189"/>
      <c r="W137" s="190"/>
      <c r="X137" s="228">
        <f t="shared" si="20"/>
        <v>37.767123287671232</v>
      </c>
      <c r="Y137" s="192">
        <v>103</v>
      </c>
      <c r="Z137" s="193">
        <f t="shared" si="21"/>
        <v>16.54</v>
      </c>
      <c r="AA137" s="194"/>
      <c r="AB137" s="195"/>
      <c r="AC137" s="196">
        <f t="shared" si="22"/>
        <v>16.54</v>
      </c>
      <c r="AD137" s="197"/>
      <c r="AE137" s="198"/>
      <c r="AF137" s="199">
        <v>1</v>
      </c>
      <c r="AG137" s="200"/>
      <c r="AI137">
        <v>130</v>
      </c>
    </row>
    <row r="138" spans="1:35">
      <c r="A138" s="172" t="s">
        <v>190</v>
      </c>
      <c r="B138" s="173" t="s">
        <v>87</v>
      </c>
      <c r="C138" s="174"/>
      <c r="D138" s="175"/>
      <c r="E138" s="175"/>
      <c r="F138" s="176"/>
      <c r="G138" s="177"/>
      <c r="H138" s="178"/>
      <c r="I138" s="600" t="s">
        <v>32</v>
      </c>
      <c r="J138" s="601">
        <v>2.12</v>
      </c>
      <c r="K138" s="602">
        <v>1.58</v>
      </c>
      <c r="L138" s="603">
        <f>+J138+K138</f>
        <v>3.7</v>
      </c>
      <c r="M138" s="604">
        <v>183</v>
      </c>
      <c r="N138" s="605">
        <v>9</v>
      </c>
      <c r="O138" s="274" t="s">
        <v>32</v>
      </c>
      <c r="P138" s="236">
        <v>4.88</v>
      </c>
      <c r="Q138" s="9">
        <v>7.96</v>
      </c>
      <c r="R138" s="185">
        <f>+P138+Q138</f>
        <v>12.84</v>
      </c>
      <c r="S138" s="237">
        <v>53</v>
      </c>
      <c r="T138" s="233">
        <v>28.767123287671232</v>
      </c>
      <c r="U138" s="291">
        <f t="shared" si="19"/>
        <v>37.767123287671232</v>
      </c>
      <c r="V138" s="189"/>
      <c r="W138" s="190"/>
      <c r="X138" s="228">
        <f t="shared" si="20"/>
        <v>37.767123287671232</v>
      </c>
      <c r="Y138" s="192">
        <v>103</v>
      </c>
      <c r="Z138" s="193">
        <f t="shared" si="21"/>
        <v>16.54</v>
      </c>
      <c r="AA138" s="253"/>
      <c r="AB138" s="195"/>
      <c r="AC138" s="196">
        <f t="shared" si="22"/>
        <v>16.54</v>
      </c>
      <c r="AD138" s="197"/>
      <c r="AE138" s="198"/>
      <c r="AF138" s="199">
        <v>1</v>
      </c>
      <c r="AG138" s="200"/>
      <c r="AI138">
        <v>131</v>
      </c>
    </row>
    <row r="139" spans="1:35">
      <c r="A139" s="172" t="s">
        <v>195</v>
      </c>
      <c r="B139" s="173" t="s">
        <v>30</v>
      </c>
      <c r="C139" s="202" t="s">
        <v>32</v>
      </c>
      <c r="D139" s="203">
        <v>0</v>
      </c>
      <c r="E139" s="203">
        <v>0</v>
      </c>
      <c r="F139" s="176">
        <v>0</v>
      </c>
      <c r="G139" s="204">
        <v>76</v>
      </c>
      <c r="H139" s="178">
        <v>0</v>
      </c>
      <c r="I139" s="622" t="s">
        <v>32</v>
      </c>
      <c r="J139" s="625">
        <v>1.94</v>
      </c>
      <c r="K139" s="626">
        <v>13.88</v>
      </c>
      <c r="L139" s="603">
        <f>+J139+K139</f>
        <v>15.82</v>
      </c>
      <c r="M139" s="604">
        <v>126</v>
      </c>
      <c r="N139" s="627">
        <v>37.5</v>
      </c>
      <c r="O139" s="210"/>
      <c r="P139" s="236"/>
      <c r="Q139" s="236"/>
      <c r="R139" s="185"/>
      <c r="S139" s="237"/>
      <c r="T139" s="238"/>
      <c r="U139" s="291">
        <f t="shared" si="19"/>
        <v>37.5</v>
      </c>
      <c r="V139" s="189"/>
      <c r="W139" s="190"/>
      <c r="X139" s="191">
        <f t="shared" si="20"/>
        <v>37.5</v>
      </c>
      <c r="Y139" s="192">
        <v>104</v>
      </c>
      <c r="Z139" s="193">
        <f t="shared" si="21"/>
        <v>15.82</v>
      </c>
      <c r="AA139" s="194"/>
      <c r="AB139" s="195"/>
      <c r="AC139" s="196">
        <f t="shared" si="22"/>
        <v>15.82</v>
      </c>
      <c r="AD139" s="197"/>
      <c r="AE139" s="198"/>
      <c r="AF139" s="199">
        <v>1</v>
      </c>
      <c r="AG139" s="200"/>
      <c r="AI139">
        <v>132</v>
      </c>
    </row>
    <row r="140" spans="1:35">
      <c r="A140" s="172" t="s">
        <v>186</v>
      </c>
      <c r="B140" s="173" t="s">
        <v>87</v>
      </c>
      <c r="C140" s="174" t="s">
        <v>32</v>
      </c>
      <c r="D140" s="175">
        <v>0</v>
      </c>
      <c r="E140" s="175">
        <v>0</v>
      </c>
      <c r="F140" s="176">
        <v>0</v>
      </c>
      <c r="G140" s="177">
        <v>76</v>
      </c>
      <c r="H140" s="178">
        <v>0</v>
      </c>
      <c r="I140" s="600"/>
      <c r="J140" s="601"/>
      <c r="K140" s="602"/>
      <c r="L140" s="603"/>
      <c r="M140" s="604"/>
      <c r="N140" s="605"/>
      <c r="O140" s="210" t="s">
        <v>32</v>
      </c>
      <c r="P140" s="236">
        <v>4.0100000000000007</v>
      </c>
      <c r="Q140" s="236">
        <v>10.530000000000001</v>
      </c>
      <c r="R140" s="185">
        <f>+P140+Q140</f>
        <v>14.540000000000003</v>
      </c>
      <c r="S140" s="237">
        <v>48</v>
      </c>
      <c r="T140" s="233">
        <v>35.61643835616438</v>
      </c>
      <c r="U140" s="291">
        <f t="shared" si="19"/>
        <v>35.61643835616438</v>
      </c>
      <c r="V140" s="189"/>
      <c r="W140" s="190"/>
      <c r="X140" s="191">
        <f t="shared" si="20"/>
        <v>35.61643835616438</v>
      </c>
      <c r="Y140" s="192">
        <v>105</v>
      </c>
      <c r="Z140" s="193">
        <f t="shared" si="21"/>
        <v>14.540000000000003</v>
      </c>
      <c r="AA140" s="194"/>
      <c r="AB140" s="195"/>
      <c r="AC140" s="196">
        <f t="shared" si="22"/>
        <v>14.540000000000003</v>
      </c>
      <c r="AD140" s="197"/>
      <c r="AE140" s="198"/>
      <c r="AF140" s="199">
        <v>1</v>
      </c>
      <c r="AG140" s="200"/>
      <c r="AI140">
        <v>133</v>
      </c>
    </row>
    <row r="141" spans="1:35">
      <c r="A141" s="265" t="s">
        <v>63</v>
      </c>
      <c r="B141" s="249" t="s">
        <v>35</v>
      </c>
      <c r="C141" s="174" t="s">
        <v>32</v>
      </c>
      <c r="D141" s="175">
        <v>0</v>
      </c>
      <c r="E141" s="175">
        <v>0</v>
      </c>
      <c r="F141" s="176">
        <v>0</v>
      </c>
      <c r="G141" s="204">
        <v>76</v>
      </c>
      <c r="H141" s="178">
        <v>0</v>
      </c>
      <c r="I141" s="600" t="s">
        <v>32</v>
      </c>
      <c r="J141" s="601">
        <v>11.72</v>
      </c>
      <c r="K141" s="602">
        <v>2.44</v>
      </c>
      <c r="L141" s="603">
        <v>14.16</v>
      </c>
      <c r="M141" s="604">
        <v>141</v>
      </c>
      <c r="N141" s="605">
        <v>30</v>
      </c>
      <c r="O141" s="637"/>
      <c r="P141" s="184"/>
      <c r="Q141" s="184"/>
      <c r="R141" s="185"/>
      <c r="S141" s="186"/>
      <c r="T141" s="187"/>
      <c r="U141" s="291">
        <f t="shared" si="19"/>
        <v>30</v>
      </c>
      <c r="V141" s="189"/>
      <c r="W141" s="190"/>
      <c r="X141" s="224">
        <f t="shared" si="20"/>
        <v>30</v>
      </c>
      <c r="Y141" s="192">
        <v>106</v>
      </c>
      <c r="Z141" s="193">
        <f t="shared" si="21"/>
        <v>14.16</v>
      </c>
      <c r="AA141" s="194"/>
      <c r="AB141" s="195"/>
      <c r="AC141" s="196">
        <f t="shared" si="22"/>
        <v>14.16</v>
      </c>
      <c r="AD141" s="197"/>
      <c r="AE141" s="198"/>
      <c r="AF141" s="199">
        <v>1</v>
      </c>
      <c r="AG141" s="200"/>
      <c r="AI141">
        <v>134</v>
      </c>
    </row>
    <row r="142" spans="1:35">
      <c r="A142" s="172" t="s">
        <v>62</v>
      </c>
      <c r="B142" s="173" t="s">
        <v>35</v>
      </c>
      <c r="C142" s="202" t="s">
        <v>32</v>
      </c>
      <c r="D142" s="203">
        <v>0</v>
      </c>
      <c r="E142" s="203">
        <v>0</v>
      </c>
      <c r="F142" s="176">
        <f>+D142+E142</f>
        <v>0</v>
      </c>
      <c r="G142" s="204">
        <v>76</v>
      </c>
      <c r="H142" s="178">
        <v>0</v>
      </c>
      <c r="I142" s="622" t="s">
        <v>32</v>
      </c>
      <c r="J142" s="625">
        <v>11.72</v>
      </c>
      <c r="K142" s="626">
        <v>2.44</v>
      </c>
      <c r="L142" s="603">
        <f>+J142+K142</f>
        <v>14.16</v>
      </c>
      <c r="M142" s="604">
        <v>141</v>
      </c>
      <c r="N142" s="627">
        <v>30</v>
      </c>
      <c r="O142" s="231"/>
      <c r="P142" s="185"/>
      <c r="Q142" s="232"/>
      <c r="R142" s="185"/>
      <c r="S142" s="137"/>
      <c r="T142" s="238"/>
      <c r="U142" s="291">
        <f t="shared" si="19"/>
        <v>30</v>
      </c>
      <c r="V142" s="189"/>
      <c r="W142" s="190"/>
      <c r="X142" s="224">
        <f t="shared" si="20"/>
        <v>30</v>
      </c>
      <c r="Y142" s="192">
        <v>106</v>
      </c>
      <c r="Z142" s="193">
        <f t="shared" si="21"/>
        <v>14.16</v>
      </c>
      <c r="AA142" s="194"/>
      <c r="AB142" s="195"/>
      <c r="AC142" s="196">
        <f t="shared" si="22"/>
        <v>14.16</v>
      </c>
      <c r="AD142" s="197"/>
      <c r="AE142" s="198"/>
      <c r="AF142" s="199">
        <v>1</v>
      </c>
      <c r="AG142" s="200"/>
      <c r="AI142">
        <v>135</v>
      </c>
    </row>
    <row r="143" spans="1:35">
      <c r="A143" s="235" t="s">
        <v>81</v>
      </c>
      <c r="B143" s="173" t="s">
        <v>224</v>
      </c>
      <c r="C143" s="174" t="s">
        <v>32</v>
      </c>
      <c r="D143" s="175">
        <v>0</v>
      </c>
      <c r="E143" s="175">
        <v>0</v>
      </c>
      <c r="F143" s="176">
        <f>+D143+E143</f>
        <v>0</v>
      </c>
      <c r="G143" s="177">
        <v>76</v>
      </c>
      <c r="H143" s="178">
        <v>0</v>
      </c>
      <c r="I143" s="600" t="s">
        <v>44</v>
      </c>
      <c r="J143" s="601">
        <v>13.38</v>
      </c>
      <c r="K143" s="602">
        <v>0</v>
      </c>
      <c r="L143" s="603">
        <v>13.38</v>
      </c>
      <c r="M143" s="604">
        <v>144</v>
      </c>
      <c r="N143" s="605">
        <v>28.499999999999996</v>
      </c>
      <c r="O143" s="644"/>
      <c r="P143" s="185"/>
      <c r="Q143" s="232"/>
      <c r="R143" s="185"/>
      <c r="S143" s="137"/>
      <c r="T143" s="238"/>
      <c r="U143" s="291">
        <f t="shared" si="19"/>
        <v>28.499999999999996</v>
      </c>
      <c r="V143" s="240"/>
      <c r="W143" s="270"/>
      <c r="X143" s="191">
        <f t="shared" si="20"/>
        <v>28.499999999999996</v>
      </c>
      <c r="Y143" s="192">
        <v>107</v>
      </c>
      <c r="Z143" s="193">
        <f t="shared" si="21"/>
        <v>13.38</v>
      </c>
      <c r="AA143" s="280"/>
      <c r="AB143" s="292"/>
      <c r="AC143" s="196">
        <f t="shared" si="22"/>
        <v>13.38</v>
      </c>
      <c r="AD143" s="197"/>
      <c r="AE143" s="198"/>
      <c r="AF143" s="199">
        <v>1</v>
      </c>
      <c r="AG143" s="200"/>
      <c r="AI143">
        <v>136</v>
      </c>
    </row>
    <row r="144" spans="1:35">
      <c r="A144" s="235" t="s">
        <v>93</v>
      </c>
      <c r="B144" s="173" t="s">
        <v>236</v>
      </c>
      <c r="C144" s="174" t="s">
        <v>32</v>
      </c>
      <c r="D144" s="175">
        <v>0</v>
      </c>
      <c r="E144" s="175">
        <v>0</v>
      </c>
      <c r="F144" s="176">
        <v>0</v>
      </c>
      <c r="G144" s="204">
        <v>76</v>
      </c>
      <c r="H144" s="178">
        <v>0</v>
      </c>
      <c r="I144" s="600" t="s">
        <v>32</v>
      </c>
      <c r="J144" s="601">
        <v>13.370000000000001</v>
      </c>
      <c r="K144" s="602">
        <v>0</v>
      </c>
      <c r="L144" s="603">
        <v>13.370000000000001</v>
      </c>
      <c r="M144" s="604">
        <v>145</v>
      </c>
      <c r="N144" s="605">
        <v>28.000000000000004</v>
      </c>
      <c r="O144" s="210"/>
      <c r="P144" s="236"/>
      <c r="Q144" s="236"/>
      <c r="R144" s="185"/>
      <c r="S144" s="237"/>
      <c r="T144" s="238"/>
      <c r="U144" s="291">
        <f t="shared" si="19"/>
        <v>28.000000000000004</v>
      </c>
      <c r="V144" s="189"/>
      <c r="W144" s="190"/>
      <c r="X144" s="191">
        <f t="shared" si="20"/>
        <v>28.000000000000004</v>
      </c>
      <c r="Y144" s="192">
        <v>108</v>
      </c>
      <c r="Z144" s="193">
        <f t="shared" si="21"/>
        <v>13.370000000000001</v>
      </c>
      <c r="AA144" s="194"/>
      <c r="AB144" s="195"/>
      <c r="AC144" s="196">
        <f t="shared" si="22"/>
        <v>13.370000000000001</v>
      </c>
      <c r="AD144" s="197"/>
      <c r="AE144" s="198"/>
      <c r="AF144" s="199">
        <v>1</v>
      </c>
      <c r="AG144" s="200"/>
      <c r="AI144">
        <v>137</v>
      </c>
    </row>
    <row r="145" spans="1:38">
      <c r="A145" s="235" t="s">
        <v>184</v>
      </c>
      <c r="B145" s="173" t="s">
        <v>35</v>
      </c>
      <c r="C145" s="174" t="s">
        <v>32</v>
      </c>
      <c r="D145" s="175">
        <v>0</v>
      </c>
      <c r="E145" s="175">
        <v>0</v>
      </c>
      <c r="F145" s="176">
        <v>0</v>
      </c>
      <c r="G145" s="177">
        <v>76</v>
      </c>
      <c r="H145" s="178">
        <v>0</v>
      </c>
      <c r="I145" s="622" t="s">
        <v>32</v>
      </c>
      <c r="J145" s="606">
        <v>11.899999999999999</v>
      </c>
      <c r="K145" s="606">
        <v>0</v>
      </c>
      <c r="L145" s="603">
        <v>11.899999999999999</v>
      </c>
      <c r="M145" s="607">
        <v>154</v>
      </c>
      <c r="N145" s="608">
        <v>23.5</v>
      </c>
      <c r="O145" s="231"/>
      <c r="P145" s="185"/>
      <c r="Q145" s="232"/>
      <c r="R145" s="185"/>
      <c r="S145" s="137"/>
      <c r="T145" s="238"/>
      <c r="U145" s="291">
        <f t="shared" si="19"/>
        <v>23.5</v>
      </c>
      <c r="V145" s="189"/>
      <c r="W145" s="190"/>
      <c r="X145" s="191">
        <f t="shared" si="20"/>
        <v>23.5</v>
      </c>
      <c r="Y145" s="192">
        <v>109</v>
      </c>
      <c r="Z145" s="193">
        <f t="shared" si="21"/>
        <v>11.899999999999999</v>
      </c>
      <c r="AA145" s="194"/>
      <c r="AB145" s="195"/>
      <c r="AC145" s="196">
        <f t="shared" si="22"/>
        <v>11.899999999999999</v>
      </c>
      <c r="AD145" s="197"/>
      <c r="AE145" s="198"/>
      <c r="AF145" s="199">
        <v>1</v>
      </c>
      <c r="AG145" s="200"/>
      <c r="AI145">
        <v>138</v>
      </c>
    </row>
    <row r="146" spans="1:38">
      <c r="A146" s="235" t="s">
        <v>29</v>
      </c>
      <c r="B146" s="173" t="s">
        <v>30</v>
      </c>
      <c r="C146" s="174" t="s">
        <v>32</v>
      </c>
      <c r="D146" s="175">
        <v>0</v>
      </c>
      <c r="E146" s="175">
        <v>0</v>
      </c>
      <c r="F146" s="176">
        <f>+D146+E146</f>
        <v>0</v>
      </c>
      <c r="G146" s="177">
        <v>76</v>
      </c>
      <c r="H146" s="178">
        <v>0</v>
      </c>
      <c r="I146" s="600" t="s">
        <v>32</v>
      </c>
      <c r="J146" s="601">
        <v>2.02</v>
      </c>
      <c r="K146" s="602">
        <v>8.26</v>
      </c>
      <c r="L146" s="603">
        <f>+J146+K146</f>
        <v>10.28</v>
      </c>
      <c r="M146" s="604">
        <v>163</v>
      </c>
      <c r="N146" s="605">
        <v>19</v>
      </c>
      <c r="O146" s="231"/>
      <c r="P146" s="185"/>
      <c r="Q146" s="232"/>
      <c r="R146" s="185"/>
      <c r="S146" s="137"/>
      <c r="T146" s="238"/>
      <c r="U146" s="291">
        <f t="shared" si="19"/>
        <v>19</v>
      </c>
      <c r="V146" s="189"/>
      <c r="W146" s="190"/>
      <c r="X146" s="228">
        <f t="shared" si="20"/>
        <v>19</v>
      </c>
      <c r="Y146" s="192">
        <v>110</v>
      </c>
      <c r="Z146" s="193">
        <f t="shared" si="21"/>
        <v>10.28</v>
      </c>
      <c r="AA146" s="194"/>
      <c r="AB146" s="195"/>
      <c r="AC146" s="196">
        <f t="shared" si="22"/>
        <v>10.28</v>
      </c>
      <c r="AD146" s="197"/>
      <c r="AE146" s="198"/>
      <c r="AF146" s="199">
        <v>1</v>
      </c>
      <c r="AG146" s="200"/>
      <c r="AI146">
        <v>139</v>
      </c>
    </row>
    <row r="147" spans="1:38">
      <c r="A147" s="235" t="s">
        <v>31</v>
      </c>
      <c r="B147" s="173" t="s">
        <v>30</v>
      </c>
      <c r="C147" s="174" t="s">
        <v>32</v>
      </c>
      <c r="D147" s="175">
        <v>0</v>
      </c>
      <c r="E147" s="175">
        <v>0</v>
      </c>
      <c r="F147" s="176">
        <v>0</v>
      </c>
      <c r="G147" s="177">
        <v>76</v>
      </c>
      <c r="H147" s="178">
        <v>0</v>
      </c>
      <c r="I147" s="600" t="s">
        <v>32</v>
      </c>
      <c r="J147" s="601">
        <v>2.02</v>
      </c>
      <c r="K147" s="602">
        <v>8.26</v>
      </c>
      <c r="L147" s="603">
        <v>10.28</v>
      </c>
      <c r="M147" s="604">
        <v>163</v>
      </c>
      <c r="N147" s="605">
        <v>19</v>
      </c>
      <c r="O147" s="643"/>
      <c r="P147" s="135"/>
      <c r="Q147" s="135"/>
      <c r="R147" s="185"/>
      <c r="S147" s="136"/>
      <c r="T147" s="279"/>
      <c r="U147" s="291">
        <f t="shared" si="19"/>
        <v>19</v>
      </c>
      <c r="V147" s="189"/>
      <c r="W147" s="190"/>
      <c r="X147" s="228">
        <f t="shared" si="20"/>
        <v>19</v>
      </c>
      <c r="Y147" s="192">
        <v>110</v>
      </c>
      <c r="Z147" s="193">
        <f t="shared" si="21"/>
        <v>10.28</v>
      </c>
      <c r="AA147" s="194"/>
      <c r="AB147" s="195"/>
      <c r="AC147" s="196">
        <f t="shared" si="22"/>
        <v>10.28</v>
      </c>
      <c r="AD147" s="197"/>
      <c r="AE147" s="198"/>
      <c r="AF147" s="199">
        <v>1</v>
      </c>
      <c r="AG147" s="200"/>
      <c r="AI147">
        <v>140</v>
      </c>
    </row>
    <row r="148" spans="1:38">
      <c r="A148" s="252" t="s">
        <v>174</v>
      </c>
      <c r="B148" s="173" t="s">
        <v>50</v>
      </c>
      <c r="C148" s="174" t="s">
        <v>32</v>
      </c>
      <c r="D148" s="175">
        <v>0</v>
      </c>
      <c r="E148" s="175">
        <v>0</v>
      </c>
      <c r="F148" s="176">
        <v>0</v>
      </c>
      <c r="G148" s="204">
        <v>76</v>
      </c>
      <c r="H148" s="178">
        <v>0</v>
      </c>
      <c r="I148" s="622"/>
      <c r="J148" s="625"/>
      <c r="K148" s="626"/>
      <c r="L148" s="603"/>
      <c r="M148" s="604"/>
      <c r="N148" s="627"/>
      <c r="O148" s="219" t="s">
        <v>32</v>
      </c>
      <c r="P148" s="184">
        <v>2.96</v>
      </c>
      <c r="Q148" s="184">
        <v>5.74</v>
      </c>
      <c r="R148" s="185">
        <f>+P148+Q148</f>
        <v>8.6999999999999993</v>
      </c>
      <c r="S148" s="186">
        <v>61</v>
      </c>
      <c r="T148" s="638">
        <v>17.80821917808219</v>
      </c>
      <c r="U148" s="291">
        <f t="shared" si="19"/>
        <v>17.80821917808219</v>
      </c>
      <c r="V148" s="189"/>
      <c r="W148" s="190"/>
      <c r="X148" s="224">
        <f t="shared" si="20"/>
        <v>17.80821917808219</v>
      </c>
      <c r="Y148" s="192">
        <v>111</v>
      </c>
      <c r="Z148" s="193">
        <f t="shared" si="21"/>
        <v>8.6999999999999993</v>
      </c>
      <c r="AA148" s="194"/>
      <c r="AB148" s="195"/>
      <c r="AC148" s="196">
        <f t="shared" si="22"/>
        <v>8.6999999999999993</v>
      </c>
      <c r="AD148" s="197"/>
      <c r="AE148" s="198"/>
      <c r="AF148" s="199">
        <v>1</v>
      </c>
      <c r="AG148" s="200"/>
      <c r="AI148">
        <v>141</v>
      </c>
      <c r="AL148">
        <v>145</v>
      </c>
    </row>
    <row r="149" spans="1:38">
      <c r="A149" s="172" t="s">
        <v>181</v>
      </c>
      <c r="B149" s="173" t="s">
        <v>50</v>
      </c>
      <c r="C149" s="259" t="s">
        <v>32</v>
      </c>
      <c r="D149" s="203">
        <v>0</v>
      </c>
      <c r="E149" s="203">
        <v>0</v>
      </c>
      <c r="F149" s="176">
        <f>+D149+E149</f>
        <v>0</v>
      </c>
      <c r="G149" s="204">
        <v>76</v>
      </c>
      <c r="H149" s="178">
        <v>0</v>
      </c>
      <c r="I149" s="600"/>
      <c r="J149" s="601"/>
      <c r="K149" s="602"/>
      <c r="L149" s="603"/>
      <c r="M149" s="604"/>
      <c r="N149" s="605"/>
      <c r="O149" s="219" t="s">
        <v>32</v>
      </c>
      <c r="P149" s="184">
        <v>2.96</v>
      </c>
      <c r="Q149" s="184">
        <v>5.74</v>
      </c>
      <c r="R149" s="185">
        <f>+P149+Q149</f>
        <v>8.6999999999999993</v>
      </c>
      <c r="S149" s="186">
        <v>61</v>
      </c>
      <c r="T149" s="638">
        <v>17.80821917808219</v>
      </c>
      <c r="U149" s="291">
        <f t="shared" si="19"/>
        <v>17.80821917808219</v>
      </c>
      <c r="V149" s="189"/>
      <c r="W149" s="190"/>
      <c r="X149" s="224">
        <f t="shared" si="20"/>
        <v>17.80821917808219</v>
      </c>
      <c r="Y149" s="192">
        <v>111</v>
      </c>
      <c r="Z149" s="193">
        <f t="shared" si="21"/>
        <v>8.6999999999999993</v>
      </c>
      <c r="AA149" s="194"/>
      <c r="AB149" s="195"/>
      <c r="AC149" s="196">
        <f t="shared" si="22"/>
        <v>8.6999999999999993</v>
      </c>
      <c r="AD149" s="197"/>
      <c r="AE149" s="198"/>
      <c r="AF149" s="199">
        <v>1</v>
      </c>
      <c r="AG149" s="200"/>
      <c r="AI149">
        <v>142</v>
      </c>
      <c r="AL149">
        <v>32</v>
      </c>
    </row>
    <row r="150" spans="1:38">
      <c r="A150" s="172" t="s">
        <v>82</v>
      </c>
      <c r="B150" s="173" t="s">
        <v>55</v>
      </c>
      <c r="C150" s="202" t="s">
        <v>32</v>
      </c>
      <c r="D150" s="203">
        <v>0</v>
      </c>
      <c r="E150" s="203">
        <v>0</v>
      </c>
      <c r="F150" s="176">
        <v>0</v>
      </c>
      <c r="G150" s="204">
        <v>76</v>
      </c>
      <c r="H150" s="178">
        <v>0</v>
      </c>
      <c r="I150" s="600" t="s">
        <v>32</v>
      </c>
      <c r="J150" s="601">
        <v>3.1399999999999997</v>
      </c>
      <c r="K150" s="602">
        <v>2.41</v>
      </c>
      <c r="L150" s="603">
        <v>5.55</v>
      </c>
      <c r="M150" s="604">
        <v>179</v>
      </c>
      <c r="N150" s="605">
        <v>11</v>
      </c>
      <c r="O150" s="639"/>
      <c r="P150" s="236"/>
      <c r="Q150" s="9"/>
      <c r="R150" s="185"/>
      <c r="S150" s="237"/>
      <c r="T150" s="238"/>
      <c r="U150" s="291">
        <f t="shared" si="19"/>
        <v>11</v>
      </c>
      <c r="V150" s="189"/>
      <c r="W150" s="190"/>
      <c r="X150" s="228">
        <f t="shared" si="20"/>
        <v>11</v>
      </c>
      <c r="Y150" s="192">
        <v>112</v>
      </c>
      <c r="Z150" s="193">
        <f t="shared" si="21"/>
        <v>5.55</v>
      </c>
      <c r="AA150" s="194"/>
      <c r="AB150" s="195"/>
      <c r="AC150" s="196">
        <f t="shared" si="22"/>
        <v>5.55</v>
      </c>
      <c r="AD150" s="197"/>
      <c r="AE150" s="198"/>
      <c r="AF150" s="199">
        <v>1</v>
      </c>
      <c r="AG150" s="200"/>
      <c r="AI150">
        <v>143</v>
      </c>
      <c r="AL150">
        <f>+AL148-AL149</f>
        <v>113</v>
      </c>
    </row>
    <row r="151" spans="1:38">
      <c r="A151" s="172" t="s">
        <v>187</v>
      </c>
      <c r="B151" s="173" t="s">
        <v>237</v>
      </c>
      <c r="C151" s="202" t="s">
        <v>32</v>
      </c>
      <c r="D151" s="203">
        <v>0</v>
      </c>
      <c r="E151" s="203">
        <v>0</v>
      </c>
      <c r="F151" s="176">
        <f>+D151+E151</f>
        <v>0</v>
      </c>
      <c r="G151" s="204">
        <v>76</v>
      </c>
      <c r="H151" s="178">
        <v>0</v>
      </c>
      <c r="I151" s="600" t="s">
        <v>32</v>
      </c>
      <c r="J151" s="601">
        <v>3.1399999999999997</v>
      </c>
      <c r="K151" s="602">
        <v>2.41</v>
      </c>
      <c r="L151" s="603">
        <f>+J151+K151</f>
        <v>5.55</v>
      </c>
      <c r="M151" s="604">
        <v>179</v>
      </c>
      <c r="N151" s="605">
        <v>11</v>
      </c>
      <c r="O151" s="210"/>
      <c r="P151" s="236"/>
      <c r="Q151" s="236"/>
      <c r="R151" s="185"/>
      <c r="S151" s="237"/>
      <c r="T151" s="238"/>
      <c r="U151" s="291">
        <f t="shared" si="19"/>
        <v>11</v>
      </c>
      <c r="V151" s="189"/>
      <c r="W151" s="190"/>
      <c r="X151" s="228">
        <f t="shared" si="20"/>
        <v>11</v>
      </c>
      <c r="Y151" s="192">
        <v>112</v>
      </c>
      <c r="Z151" s="193">
        <f t="shared" si="21"/>
        <v>5.55</v>
      </c>
      <c r="AA151" s="194"/>
      <c r="AB151" s="195"/>
      <c r="AC151" s="196">
        <f t="shared" si="22"/>
        <v>5.55</v>
      </c>
      <c r="AD151" s="197"/>
      <c r="AE151" s="198"/>
      <c r="AF151" s="199">
        <v>1</v>
      </c>
      <c r="AG151" s="200"/>
      <c r="AI151">
        <v>144</v>
      </c>
    </row>
    <row r="152" spans="1:38" ht="15.75" thickBot="1">
      <c r="A152" s="293" t="s">
        <v>99</v>
      </c>
      <c r="B152" s="294" t="s">
        <v>127</v>
      </c>
      <c r="C152" s="295" t="s">
        <v>32</v>
      </c>
      <c r="D152" s="296">
        <v>0</v>
      </c>
      <c r="E152" s="296">
        <v>0</v>
      </c>
      <c r="F152" s="297">
        <v>0</v>
      </c>
      <c r="G152" s="298">
        <v>76</v>
      </c>
      <c r="H152" s="299">
        <v>0</v>
      </c>
      <c r="I152" s="612" t="s">
        <v>32</v>
      </c>
      <c r="J152" s="613">
        <v>0</v>
      </c>
      <c r="K152" s="614">
        <v>0</v>
      </c>
      <c r="L152" s="615">
        <v>0</v>
      </c>
      <c r="M152" s="616">
        <v>197</v>
      </c>
      <c r="N152" s="617">
        <v>0</v>
      </c>
      <c r="O152" s="546"/>
      <c r="P152" s="306"/>
      <c r="Q152" s="307"/>
      <c r="R152" s="306"/>
      <c r="S152" s="308"/>
      <c r="T152" s="309"/>
      <c r="U152" s="310">
        <f t="shared" si="19"/>
        <v>0</v>
      </c>
      <c r="V152" s="635"/>
      <c r="W152" s="311"/>
      <c r="X152" s="312">
        <f t="shared" si="20"/>
        <v>0</v>
      </c>
      <c r="Y152" s="313">
        <v>113</v>
      </c>
      <c r="Z152" s="314">
        <f t="shared" si="21"/>
        <v>0</v>
      </c>
      <c r="AA152" s="636"/>
      <c r="AB152" s="315"/>
      <c r="AC152" s="316">
        <f t="shared" si="22"/>
        <v>0</v>
      </c>
      <c r="AD152" s="197"/>
      <c r="AE152" s="317"/>
      <c r="AF152" s="318">
        <v>1</v>
      </c>
      <c r="AG152" s="319"/>
      <c r="AI152">
        <v>145</v>
      </c>
    </row>
    <row r="153" spans="1:38" ht="15.75" thickBot="1">
      <c r="D153" s="320">
        <f>SUM(D8:D152)</f>
        <v>703.28</v>
      </c>
      <c r="E153" s="320">
        <f>SUM(E8:E152)</f>
        <v>602.09</v>
      </c>
      <c r="F153" s="320">
        <f>SUM(F8:F152)</f>
        <v>1305.3700000000001</v>
      </c>
      <c r="H153" s="3">
        <f>SUM(H8:H152)</f>
        <v>6296.3302752293575</v>
      </c>
      <c r="J153" s="320">
        <f>SUM(J8:J152)</f>
        <v>1720.2199999999996</v>
      </c>
      <c r="K153" s="320">
        <f>SUM(K8:K152)</f>
        <v>1371.700000000001</v>
      </c>
      <c r="L153" s="320">
        <f>SUM(L8:L152)</f>
        <v>3091.920000000001</v>
      </c>
      <c r="N153" s="3">
        <f>SUM(N8:N152)</f>
        <v>6399</v>
      </c>
      <c r="P153" s="320">
        <f>SUM(P8:P152)</f>
        <v>1126.6899999999998</v>
      </c>
      <c r="Q153" s="320">
        <f>SUM(Q8:Q152)</f>
        <v>941.95000000000016</v>
      </c>
      <c r="R153" s="320">
        <f>SUM(R8:R152)</f>
        <v>2068.6399999999994</v>
      </c>
      <c r="T153" s="3">
        <f>SUM(T8:T152)</f>
        <v>4719.1780821917791</v>
      </c>
      <c r="AE153" s="321">
        <f>SUM(AE8:AE152)</f>
        <v>0</v>
      </c>
      <c r="AF153" s="322">
        <f>SUM(AF8:AF152)</f>
        <v>104</v>
      </c>
      <c r="AG153" s="323">
        <f>SUM(AG8:AG152)</f>
        <v>41</v>
      </c>
    </row>
    <row r="154" spans="1:38">
      <c r="D154" s="324"/>
      <c r="E154" s="324"/>
      <c r="J154" s="324"/>
      <c r="K154" s="325"/>
      <c r="L154" s="326"/>
      <c r="N154" s="3"/>
      <c r="AE154" s="327"/>
      <c r="AF154" s="327"/>
      <c r="AG154" s="327"/>
    </row>
    <row r="155" spans="1:38" ht="15.75" thickBot="1">
      <c r="D155" s="320"/>
      <c r="E155" s="320"/>
      <c r="F155" s="320"/>
      <c r="H155" s="320"/>
      <c r="J155" s="320"/>
      <c r="K155" s="320"/>
      <c r="L155" s="320"/>
      <c r="N155" s="320"/>
      <c r="AE155" s="327"/>
      <c r="AF155" s="327"/>
      <c r="AG155" s="327"/>
    </row>
    <row r="156" spans="1:38" ht="15.75" thickBot="1">
      <c r="O156" s="671" t="s">
        <v>238</v>
      </c>
      <c r="P156" s="672"/>
      <c r="Q156" s="672"/>
      <c r="R156" s="672"/>
      <c r="S156" s="672"/>
      <c r="T156" s="673"/>
      <c r="AE156" s="327"/>
      <c r="AF156" s="327"/>
      <c r="AG156" s="327"/>
    </row>
    <row r="157" spans="1:38">
      <c r="O157" s="329"/>
      <c r="P157" s="330" t="s">
        <v>7</v>
      </c>
      <c r="Q157" s="331"/>
      <c r="R157" s="331" t="s">
        <v>38</v>
      </c>
      <c r="S157" s="332"/>
      <c r="T157" s="333" t="s">
        <v>239</v>
      </c>
      <c r="AE157" s="327"/>
      <c r="AF157" s="327"/>
      <c r="AG157" s="327"/>
    </row>
    <row r="158" spans="1:38" ht="15.75" thickBot="1">
      <c r="O158" s="329"/>
      <c r="P158" s="330" t="s">
        <v>39</v>
      </c>
      <c r="Q158" s="331"/>
      <c r="R158" s="331" t="s">
        <v>36</v>
      </c>
      <c r="S158" s="332"/>
      <c r="T158" s="333" t="s">
        <v>240</v>
      </c>
      <c r="AE158" s="327"/>
      <c r="AF158" s="327"/>
      <c r="AG158" s="327"/>
    </row>
    <row r="159" spans="1:38" ht="15.75" thickBot="1">
      <c r="O159" s="674" t="s">
        <v>241</v>
      </c>
      <c r="P159" s="675"/>
      <c r="Q159" s="675"/>
      <c r="R159" s="675"/>
      <c r="S159" s="675"/>
      <c r="T159" s="676"/>
      <c r="AE159" s="327"/>
      <c r="AF159" s="327"/>
      <c r="AG159" s="327"/>
    </row>
    <row r="160" spans="1:38" ht="15.75" thickBot="1">
      <c r="AE160" s="327"/>
      <c r="AF160" s="327"/>
      <c r="AG160" s="327"/>
    </row>
    <row r="161" spans="3:35" ht="15.75" thickBot="1">
      <c r="C161" s="334" t="s">
        <v>242</v>
      </c>
      <c r="D161" s="335"/>
      <c r="E161" s="335"/>
      <c r="F161" s="335"/>
      <c r="G161" s="335"/>
      <c r="H161" s="336"/>
      <c r="I161" s="334" t="s">
        <v>243</v>
      </c>
      <c r="J161" s="335"/>
      <c r="K161" s="335"/>
      <c r="L161" s="335"/>
      <c r="M161" s="335"/>
      <c r="N161" s="337"/>
      <c r="O161" s="334" t="s">
        <v>244</v>
      </c>
      <c r="P161" s="335"/>
      <c r="Q161" s="335"/>
      <c r="R161" s="335"/>
      <c r="S161" s="335"/>
      <c r="T161" s="336"/>
      <c r="V161" s="338"/>
      <c r="W161" s="338"/>
      <c r="X161" s="338"/>
      <c r="Y161" s="338"/>
      <c r="Z161" s="338"/>
      <c r="AA161" s="339"/>
      <c r="AB161" s="338"/>
      <c r="AC161" s="338"/>
      <c r="AD161" s="338"/>
      <c r="AE161" s="338"/>
      <c r="AF161" s="338"/>
      <c r="AG161" s="338"/>
      <c r="AH161" s="338"/>
      <c r="AI161" s="338"/>
    </row>
    <row r="162" spans="3:35">
      <c r="C162" s="340" t="s">
        <v>211</v>
      </c>
      <c r="D162" s="341" t="s">
        <v>245</v>
      </c>
      <c r="E162" s="342"/>
      <c r="F162" s="341" t="s">
        <v>129</v>
      </c>
      <c r="G162" s="343"/>
      <c r="H162" s="344" t="s">
        <v>246</v>
      </c>
      <c r="I162" s="345" t="s">
        <v>211</v>
      </c>
      <c r="J162" s="346" t="s">
        <v>247</v>
      </c>
      <c r="K162" s="347"/>
      <c r="L162" s="346" t="s">
        <v>248</v>
      </c>
      <c r="M162" s="348"/>
      <c r="N162" s="349" t="s">
        <v>249</v>
      </c>
      <c r="O162" s="345" t="s">
        <v>211</v>
      </c>
      <c r="P162" s="677" t="s">
        <v>250</v>
      </c>
      <c r="Q162" s="678"/>
      <c r="R162" s="677"/>
      <c r="S162" s="678"/>
      <c r="T162" s="346" t="s">
        <v>251</v>
      </c>
      <c r="V162" s="338"/>
      <c r="W162" s="338"/>
      <c r="X162" s="338"/>
      <c r="Y162" s="338"/>
      <c r="Z162" s="338"/>
      <c r="AA162" s="338"/>
      <c r="AB162" s="338"/>
      <c r="AC162" s="338"/>
      <c r="AD162" s="338"/>
      <c r="AE162" s="338"/>
      <c r="AG162" s="338"/>
      <c r="AH162" s="338"/>
      <c r="AI162" s="338"/>
    </row>
    <row r="163" spans="3:35" ht="15.75" thickBot="1">
      <c r="C163" s="350"/>
      <c r="D163" s="351" t="s">
        <v>252</v>
      </c>
      <c r="E163" s="352"/>
      <c r="F163" s="351" t="s">
        <v>129</v>
      </c>
      <c r="G163" s="353"/>
      <c r="H163" s="354" t="s">
        <v>253</v>
      </c>
      <c r="I163" s="353"/>
      <c r="J163" s="351" t="s">
        <v>254</v>
      </c>
      <c r="K163" s="355"/>
      <c r="L163" s="351" t="s">
        <v>255</v>
      </c>
      <c r="M163" s="356"/>
      <c r="N163" s="357" t="s">
        <v>256</v>
      </c>
      <c r="O163" s="353"/>
      <c r="P163" s="679" t="s">
        <v>257</v>
      </c>
      <c r="Q163" s="680"/>
      <c r="R163" s="679"/>
      <c r="S163" s="680"/>
      <c r="T163" s="352" t="s">
        <v>258</v>
      </c>
      <c r="AE163" s="327"/>
      <c r="AF163" s="327"/>
      <c r="AG163" s="327"/>
    </row>
    <row r="164" spans="3:35" ht="15.75" thickBot="1">
      <c r="C164" s="358" t="s">
        <v>259</v>
      </c>
      <c r="D164" s="359"/>
      <c r="E164" s="360"/>
      <c r="F164" s="359"/>
      <c r="G164" s="360"/>
      <c r="H164" s="361"/>
      <c r="I164" s="358" t="s">
        <v>260</v>
      </c>
      <c r="J164" s="359"/>
      <c r="K164" s="360"/>
      <c r="L164" s="359"/>
      <c r="M164" s="360"/>
      <c r="N164" s="361"/>
      <c r="O164" s="358" t="s">
        <v>261</v>
      </c>
      <c r="P164" s="359"/>
      <c r="Q164" s="360"/>
      <c r="R164" s="359"/>
      <c r="S164" s="360"/>
      <c r="T164" s="361"/>
      <c r="AE164" s="327"/>
      <c r="AF164" s="327"/>
      <c r="AG164" s="327"/>
    </row>
    <row r="165" spans="3:35" ht="15.75" thickBot="1">
      <c r="C165" s="362"/>
      <c r="D165" s="363"/>
      <c r="E165" s="144"/>
      <c r="F165" s="363"/>
      <c r="G165" s="144"/>
      <c r="H165" s="144"/>
      <c r="I165" s="362"/>
      <c r="J165" s="363"/>
      <c r="K165" s="144"/>
      <c r="L165" s="363"/>
      <c r="M165" s="144"/>
      <c r="N165" s="144"/>
      <c r="O165" s="362"/>
      <c r="P165" s="363"/>
      <c r="Q165" s="144"/>
      <c r="R165" s="363"/>
      <c r="S165" s="144"/>
      <c r="T165" s="144"/>
      <c r="AE165" s="327"/>
      <c r="AF165" s="327"/>
      <c r="AG165" s="327"/>
    </row>
    <row r="166" spans="3:35">
      <c r="I166" s="364" t="s">
        <v>211</v>
      </c>
      <c r="J166" s="365" t="s">
        <v>262</v>
      </c>
      <c r="K166" s="366"/>
      <c r="L166" s="365" t="s">
        <v>30</v>
      </c>
      <c r="M166" s="367"/>
      <c r="N166" s="368" t="s">
        <v>249</v>
      </c>
      <c r="O166" s="364" t="s">
        <v>211</v>
      </c>
      <c r="P166" s="365" t="s">
        <v>79</v>
      </c>
      <c r="Q166" s="366"/>
      <c r="R166" s="365" t="s">
        <v>263</v>
      </c>
      <c r="S166" s="367"/>
      <c r="T166" s="369" t="s">
        <v>251</v>
      </c>
      <c r="AE166" s="327"/>
      <c r="AF166" s="327"/>
      <c r="AG166" s="327"/>
    </row>
    <row r="167" spans="3:35" ht="15.75" thickBot="1">
      <c r="I167" s="370"/>
      <c r="J167" s="371" t="s">
        <v>164</v>
      </c>
      <c r="K167" s="372"/>
      <c r="L167" s="371" t="s">
        <v>30</v>
      </c>
      <c r="M167" s="373"/>
      <c r="N167" s="374" t="s">
        <v>256</v>
      </c>
      <c r="O167" s="370"/>
      <c r="P167" s="371" t="s">
        <v>135</v>
      </c>
      <c r="Q167" s="372"/>
      <c r="R167" s="371" t="s">
        <v>263</v>
      </c>
      <c r="S167" s="373"/>
      <c r="T167" s="375" t="s">
        <v>258</v>
      </c>
      <c r="AE167" s="327"/>
      <c r="AF167" s="327"/>
      <c r="AG167" s="327"/>
    </row>
    <row r="168" spans="3:35" ht="15.75" thickBot="1">
      <c r="I168" s="358" t="s">
        <v>260</v>
      </c>
      <c r="J168" s="359"/>
      <c r="K168" s="360"/>
      <c r="L168" s="359"/>
      <c r="M168" s="360"/>
      <c r="N168" s="361"/>
      <c r="O168" s="358" t="s">
        <v>261</v>
      </c>
      <c r="P168" s="359"/>
      <c r="Q168" s="360"/>
      <c r="R168" s="359"/>
      <c r="S168" s="360"/>
      <c r="T168" s="361"/>
      <c r="AE168" s="327"/>
      <c r="AF168" s="327"/>
      <c r="AG168" s="327"/>
    </row>
    <row r="169" spans="3:35" ht="15.75" thickBot="1">
      <c r="I169" s="362"/>
      <c r="J169" s="363"/>
      <c r="K169" s="144"/>
      <c r="L169" s="363"/>
      <c r="M169" s="144"/>
      <c r="N169" s="144"/>
      <c r="AE169" s="327"/>
      <c r="AF169" s="327"/>
      <c r="AG169" s="327"/>
    </row>
    <row r="170" spans="3:35" ht="15.75" thickBot="1">
      <c r="C170" s="334" t="s">
        <v>242</v>
      </c>
      <c r="D170" s="335"/>
      <c r="E170" s="335"/>
      <c r="F170" s="335"/>
      <c r="G170" s="335"/>
      <c r="H170" s="336"/>
      <c r="I170" s="334" t="s">
        <v>243</v>
      </c>
      <c r="J170" s="335"/>
      <c r="K170" s="335"/>
      <c r="L170" s="335"/>
      <c r="M170" s="335"/>
      <c r="N170" s="337"/>
      <c r="O170" s="334" t="s">
        <v>244</v>
      </c>
      <c r="P170" s="335"/>
      <c r="Q170" s="335"/>
      <c r="R170" s="335"/>
      <c r="S170" s="335"/>
      <c r="T170" s="336"/>
      <c r="AE170" s="327"/>
      <c r="AF170" s="327"/>
      <c r="AG170" s="327"/>
    </row>
    <row r="171" spans="3:35">
      <c r="C171" s="329" t="s">
        <v>212</v>
      </c>
      <c r="D171" s="81" t="s">
        <v>264</v>
      </c>
      <c r="E171" s="376"/>
      <c r="F171" s="376" t="s">
        <v>35</v>
      </c>
      <c r="G171" s="377"/>
      <c r="H171" s="376" t="s">
        <v>246</v>
      </c>
      <c r="I171" s="329" t="s">
        <v>212</v>
      </c>
      <c r="J171" s="378" t="s">
        <v>7</v>
      </c>
      <c r="K171" s="379"/>
      <c r="L171" s="379" t="s">
        <v>38</v>
      </c>
      <c r="M171" s="380"/>
      <c r="N171" s="381" t="s">
        <v>239</v>
      </c>
      <c r="O171" s="329" t="s">
        <v>212</v>
      </c>
      <c r="P171" s="378" t="s">
        <v>7</v>
      </c>
      <c r="Q171" s="376"/>
      <c r="R171" s="376"/>
      <c r="S171" s="377"/>
      <c r="T171" s="369" t="s">
        <v>251</v>
      </c>
      <c r="AE171" s="327"/>
      <c r="AF171" s="327"/>
      <c r="AG171" s="327"/>
    </row>
    <row r="172" spans="3:35" ht="15.75" thickBot="1">
      <c r="C172" s="377"/>
      <c r="D172" s="81" t="s">
        <v>265</v>
      </c>
      <c r="E172" s="376"/>
      <c r="F172" s="376" t="s">
        <v>36</v>
      </c>
      <c r="G172" s="377"/>
      <c r="H172" s="376" t="s">
        <v>253</v>
      </c>
      <c r="I172" s="377"/>
      <c r="J172" s="378" t="s">
        <v>39</v>
      </c>
      <c r="K172" s="379"/>
      <c r="L172" s="379" t="s">
        <v>36</v>
      </c>
      <c r="M172" s="380"/>
      <c r="N172" s="381" t="s">
        <v>240</v>
      </c>
      <c r="O172" s="377"/>
      <c r="P172" s="378" t="s">
        <v>39</v>
      </c>
      <c r="Q172" s="376"/>
      <c r="R172" s="376"/>
      <c r="S172" s="377"/>
      <c r="T172" s="375" t="s">
        <v>258</v>
      </c>
      <c r="AE172" s="327"/>
      <c r="AF172" s="327"/>
      <c r="AG172" s="327"/>
    </row>
    <row r="173" spans="3:35" ht="15.75" thickBot="1">
      <c r="C173" s="382" t="s">
        <v>259</v>
      </c>
      <c r="D173" s="383"/>
      <c r="E173" s="384"/>
      <c r="F173" s="383"/>
      <c r="G173" s="384"/>
      <c r="H173" s="385"/>
      <c r="I173" s="382" t="s">
        <v>241</v>
      </c>
      <c r="J173" s="383"/>
      <c r="K173" s="384"/>
      <c r="L173" s="383"/>
      <c r="M173" s="384"/>
      <c r="N173" s="385"/>
      <c r="O173" s="382" t="s">
        <v>241</v>
      </c>
      <c r="P173" s="383"/>
      <c r="Q173" s="384"/>
      <c r="R173" s="383"/>
      <c r="S173" s="384"/>
      <c r="T173" s="385"/>
      <c r="AE173" s="327"/>
      <c r="AF173" s="327"/>
      <c r="AG173" s="327"/>
    </row>
    <row r="174" spans="3:35">
      <c r="D174" s="11"/>
      <c r="J174" s="386"/>
      <c r="AE174" s="327"/>
      <c r="AF174" s="327"/>
      <c r="AG174" s="327"/>
    </row>
    <row r="175" spans="3:35">
      <c r="D175" s="11"/>
      <c r="J175" s="386"/>
      <c r="AE175" s="327"/>
      <c r="AF175" s="327"/>
      <c r="AG175" s="327"/>
    </row>
    <row r="176" spans="3:35" ht="15.75" thickBot="1">
      <c r="D176" s="11"/>
      <c r="J176" s="386"/>
      <c r="AE176" s="327"/>
      <c r="AF176" s="327"/>
      <c r="AG176" s="327"/>
    </row>
    <row r="177" spans="3:33" ht="15.75" thickBot="1">
      <c r="G177"/>
      <c r="H177" s="3"/>
      <c r="I177" s="387" t="s">
        <v>266</v>
      </c>
      <c r="J177" s="388"/>
      <c r="K177" s="388"/>
      <c r="L177" s="389"/>
      <c r="M177" s="388"/>
      <c r="N177" s="390"/>
      <c r="O177" s="284"/>
      <c r="P177" s="391" t="s">
        <v>267</v>
      </c>
      <c r="Q177" s="392"/>
      <c r="R177" s="393"/>
      <c r="AE177" s="327"/>
      <c r="AF177" s="327"/>
      <c r="AG177" s="327"/>
    </row>
    <row r="178" spans="3:33">
      <c r="C178" s="394">
        <f>+N179</f>
        <v>578</v>
      </c>
      <c r="D178" s="662" t="s">
        <v>268</v>
      </c>
      <c r="E178" s="663"/>
      <c r="F178" s="663"/>
      <c r="G178" s="664"/>
      <c r="H178" s="3"/>
      <c r="I178" s="395"/>
      <c r="K178" s="345">
        <v>1</v>
      </c>
      <c r="L178" s="345">
        <v>2</v>
      </c>
      <c r="M178" s="345">
        <v>3</v>
      </c>
      <c r="N178" s="396"/>
      <c r="O178" s="284"/>
      <c r="P178" s="397" t="s">
        <v>115</v>
      </c>
      <c r="Q178" s="398"/>
      <c r="R178" s="399">
        <v>109</v>
      </c>
      <c r="S178" s="400"/>
      <c r="T178" s="362"/>
      <c r="U178" s="400"/>
      <c r="V178" s="401"/>
      <c r="AE178" s="327"/>
      <c r="AF178" s="327"/>
      <c r="AG178" s="327"/>
    </row>
    <row r="179" spans="3:33">
      <c r="C179" s="402">
        <f>+L181+M181</f>
        <v>186</v>
      </c>
      <c r="D179" s="665" t="s">
        <v>269</v>
      </c>
      <c r="E179" s="666"/>
      <c r="F179" s="666"/>
      <c r="G179" s="667"/>
      <c r="H179" s="3"/>
      <c r="I179" s="403" t="s">
        <v>268</v>
      </c>
      <c r="J179" s="404"/>
      <c r="K179" s="377">
        <v>433</v>
      </c>
      <c r="L179" s="405">
        <v>104</v>
      </c>
      <c r="M179" s="406">
        <v>41</v>
      </c>
      <c r="N179" s="407">
        <f>+K179+L179+M179</f>
        <v>578</v>
      </c>
      <c r="O179" s="284"/>
      <c r="P179" s="408" t="s">
        <v>116</v>
      </c>
      <c r="Q179" s="376"/>
      <c r="R179" s="409">
        <v>200</v>
      </c>
      <c r="AE179" s="327"/>
      <c r="AF179" s="327"/>
      <c r="AG179" s="327"/>
    </row>
    <row r="180" spans="3:33" ht="15.75" thickBot="1">
      <c r="C180" s="410">
        <f>+C178+C179</f>
        <v>764</v>
      </c>
      <c r="D180" s="668" t="s">
        <v>270</v>
      </c>
      <c r="E180" s="669"/>
      <c r="F180" s="669"/>
      <c r="G180" s="670"/>
      <c r="H180" s="3"/>
      <c r="I180" s="411"/>
      <c r="J180" s="412"/>
      <c r="K180" s="376"/>
      <c r="L180" s="413">
        <v>1</v>
      </c>
      <c r="M180" s="413">
        <v>2</v>
      </c>
      <c r="N180" s="414"/>
      <c r="O180" s="284"/>
      <c r="P180" s="415" t="s">
        <v>117</v>
      </c>
      <c r="Q180" s="416"/>
      <c r="R180" s="417">
        <v>73</v>
      </c>
      <c r="AE180" s="327"/>
      <c r="AF180" s="327"/>
      <c r="AG180" s="327"/>
    </row>
    <row r="181" spans="3:33" ht="15.75" thickBot="1">
      <c r="G181"/>
      <c r="H181" s="3"/>
      <c r="I181" s="418" t="s">
        <v>268</v>
      </c>
      <c r="J181" s="419"/>
      <c r="K181" s="420">
        <f>+N179</f>
        <v>578</v>
      </c>
      <c r="L181" s="421">
        <f>+L179*L180</f>
        <v>104</v>
      </c>
      <c r="M181" s="422">
        <f>+M179*M180</f>
        <v>82</v>
      </c>
      <c r="N181" s="423">
        <f>+K181+L181+M181</f>
        <v>764</v>
      </c>
      <c r="O181" s="284"/>
      <c r="P181" s="424" t="s">
        <v>271</v>
      </c>
      <c r="Q181" s="425"/>
      <c r="R181" s="426">
        <f>SUM(R178:R180)</f>
        <v>382</v>
      </c>
      <c r="AE181" s="327"/>
      <c r="AF181" s="327"/>
      <c r="AG181" s="327"/>
    </row>
    <row r="182" spans="3:33" ht="15.75" thickBot="1">
      <c r="G182"/>
      <c r="H182" s="3"/>
      <c r="N182" s="3"/>
      <c r="O182" s="284"/>
      <c r="P182" s="424" t="s">
        <v>272</v>
      </c>
      <c r="Q182" s="425"/>
      <c r="R182" s="426">
        <f>+R181*2</f>
        <v>764</v>
      </c>
      <c r="AE182" s="327"/>
      <c r="AF182" s="327"/>
      <c r="AG182" s="327"/>
    </row>
    <row r="183" spans="3:33">
      <c r="I183"/>
      <c r="N183" s="427"/>
      <c r="AE183" s="327"/>
      <c r="AF183" s="327"/>
      <c r="AG183" s="327"/>
    </row>
    <row r="184" spans="3:33">
      <c r="N184" s="427"/>
      <c r="AE184" s="327"/>
      <c r="AF184" s="327"/>
      <c r="AG184" s="327"/>
    </row>
    <row r="185" spans="3:33">
      <c r="AE185" s="327"/>
      <c r="AF185" s="327"/>
      <c r="AG185" s="327"/>
    </row>
    <row r="186" spans="3:33">
      <c r="AE186" s="327"/>
      <c r="AF186" s="327"/>
      <c r="AG186" s="327"/>
    </row>
    <row r="187" spans="3:33">
      <c r="AE187" s="327"/>
      <c r="AF187" s="327"/>
      <c r="AG187" s="327"/>
    </row>
    <row r="188" spans="3:33">
      <c r="AE188" s="327"/>
      <c r="AF188" s="327"/>
      <c r="AG188" s="327"/>
    </row>
    <row r="189" spans="3:33">
      <c r="AE189" s="327"/>
      <c r="AF189" s="327"/>
      <c r="AG189" s="327"/>
    </row>
    <row r="190" spans="3:33">
      <c r="AE190" s="327"/>
      <c r="AF190" s="327"/>
      <c r="AG190" s="327"/>
    </row>
    <row r="191" spans="3:33">
      <c r="AE191" s="327"/>
      <c r="AF191" s="327"/>
      <c r="AG191" s="327"/>
    </row>
    <row r="192" spans="3:33">
      <c r="AE192" s="327"/>
      <c r="AF192" s="327"/>
      <c r="AG192" s="327"/>
    </row>
    <row r="193" spans="31:33">
      <c r="AE193" s="327"/>
      <c r="AF193" s="327"/>
      <c r="AG193" s="327"/>
    </row>
    <row r="194" spans="31:33">
      <c r="AE194" s="327"/>
      <c r="AF194" s="327"/>
      <c r="AG194" s="327"/>
    </row>
    <row r="195" spans="31:33">
      <c r="AE195" s="327"/>
      <c r="AF195" s="327"/>
      <c r="AG195" s="327"/>
    </row>
    <row r="196" spans="31:33">
      <c r="AE196" s="327"/>
      <c r="AF196" s="327"/>
      <c r="AG196" s="327"/>
    </row>
    <row r="197" spans="31:33">
      <c r="AE197" s="327"/>
      <c r="AF197" s="327"/>
      <c r="AG197" s="327"/>
    </row>
    <row r="198" spans="31:33">
      <c r="AE198" s="327"/>
      <c r="AF198" s="327"/>
      <c r="AG198" s="327"/>
    </row>
    <row r="199" spans="31:33">
      <c r="AE199" s="327"/>
      <c r="AF199" s="327"/>
      <c r="AG199" s="327"/>
    </row>
    <row r="200" spans="31:33">
      <c r="AE200" s="327"/>
      <c r="AF200" s="327"/>
      <c r="AG200" s="327"/>
    </row>
    <row r="201" spans="31:33">
      <c r="AE201" s="327"/>
      <c r="AF201" s="327"/>
      <c r="AG201" s="327"/>
    </row>
    <row r="202" spans="31:33">
      <c r="AE202" s="327"/>
      <c r="AF202" s="327"/>
      <c r="AG202" s="327"/>
    </row>
    <row r="203" spans="31:33">
      <c r="AE203" s="327"/>
      <c r="AF203" s="327"/>
      <c r="AG203" s="327"/>
    </row>
    <row r="204" spans="31:33">
      <c r="AE204" s="327"/>
      <c r="AF204" s="327"/>
      <c r="AG204" s="327"/>
    </row>
    <row r="205" spans="31:33">
      <c r="AE205" s="327"/>
      <c r="AF205" s="327"/>
      <c r="AG205" s="327"/>
    </row>
    <row r="206" spans="31:33">
      <c r="AE206" s="327"/>
      <c r="AF206" s="327"/>
      <c r="AG206" s="327"/>
    </row>
    <row r="207" spans="31:33">
      <c r="AE207" s="327"/>
      <c r="AF207" s="327"/>
      <c r="AG207" s="327"/>
    </row>
    <row r="208" spans="31:33">
      <c r="AE208" s="327"/>
      <c r="AF208" s="327"/>
      <c r="AG208" s="327"/>
    </row>
    <row r="209" spans="31:33">
      <c r="AE209" s="327"/>
      <c r="AF209" s="327"/>
      <c r="AG209" s="327"/>
    </row>
    <row r="210" spans="31:33">
      <c r="AE210" s="327"/>
      <c r="AF210" s="327"/>
      <c r="AG210" s="327"/>
    </row>
    <row r="211" spans="31:33">
      <c r="AE211" s="327"/>
      <c r="AF211" s="327"/>
      <c r="AG211" s="327"/>
    </row>
    <row r="212" spans="31:33">
      <c r="AE212" s="327"/>
      <c r="AF212" s="327"/>
      <c r="AG212" s="327"/>
    </row>
    <row r="213" spans="31:33">
      <c r="AE213" s="327"/>
      <c r="AF213" s="327"/>
      <c r="AG213" s="327"/>
    </row>
    <row r="214" spans="31:33">
      <c r="AE214" s="327"/>
      <c r="AF214" s="327"/>
      <c r="AG214" s="327"/>
    </row>
    <row r="215" spans="31:33">
      <c r="AE215" s="327"/>
      <c r="AF215" s="327"/>
      <c r="AG215" s="327"/>
    </row>
    <row r="216" spans="31:33">
      <c r="AE216" s="327"/>
      <c r="AF216" s="327"/>
      <c r="AG216" s="327"/>
    </row>
    <row r="217" spans="31:33">
      <c r="AE217" s="327"/>
      <c r="AF217" s="327"/>
      <c r="AG217" s="327"/>
    </row>
    <row r="218" spans="31:33">
      <c r="AE218" s="327"/>
      <c r="AF218" s="327"/>
      <c r="AG218" s="327"/>
    </row>
    <row r="219" spans="31:33">
      <c r="AE219" s="327"/>
      <c r="AF219" s="327"/>
      <c r="AG219" s="327"/>
    </row>
    <row r="220" spans="31:33">
      <c r="AE220" s="327"/>
      <c r="AF220" s="327"/>
      <c r="AG220" s="327"/>
    </row>
    <row r="221" spans="31:33">
      <c r="AE221" s="327"/>
      <c r="AF221" s="327"/>
      <c r="AG221" s="327"/>
    </row>
    <row r="222" spans="31:33">
      <c r="AE222" s="327"/>
      <c r="AF222" s="327"/>
      <c r="AG222" s="327"/>
    </row>
    <row r="223" spans="31:33">
      <c r="AE223" s="327"/>
      <c r="AF223" s="327"/>
      <c r="AG223" s="327"/>
    </row>
  </sheetData>
  <sortState ref="A8:AG152">
    <sortCondition descending="1" ref="X8:X152"/>
  </sortState>
  <mergeCells count="9">
    <mergeCell ref="D178:G178"/>
    <mergeCell ref="D179:G179"/>
    <mergeCell ref="D180:G180"/>
    <mergeCell ref="O156:T156"/>
    <mergeCell ref="O159:T159"/>
    <mergeCell ref="P162:Q162"/>
    <mergeCell ref="R162:S162"/>
    <mergeCell ref="P163:Q163"/>
    <mergeCell ref="R163:S163"/>
  </mergeCells>
  <pageMargins left="0.2" right="0.2" top="0.25" bottom="0.2" header="0" footer="0"/>
  <pageSetup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4"/>
  <sheetViews>
    <sheetView workbookViewId="0"/>
  </sheetViews>
  <sheetFormatPr defaultRowHeight="15"/>
  <cols>
    <col min="1" max="1" width="25.28515625" customWidth="1"/>
    <col min="2" max="2" width="14.7109375" customWidth="1"/>
    <col min="3" max="3" width="6.7109375" customWidth="1"/>
    <col min="4" max="4" width="7.140625" customWidth="1"/>
    <col min="5" max="5" width="8" customWidth="1"/>
    <col min="6" max="6" width="7.140625" customWidth="1"/>
    <col min="7" max="7" width="10.140625" customWidth="1"/>
    <col min="8" max="8" width="11.85546875" customWidth="1"/>
    <col min="9" max="9" width="7.42578125" customWidth="1"/>
    <col min="10" max="10" width="7.28515625" customWidth="1"/>
    <col min="11" max="11" width="7.140625" customWidth="1"/>
    <col min="12" max="12" width="7.85546875" customWidth="1"/>
    <col min="13" max="13" width="7.7109375" customWidth="1"/>
    <col min="14" max="14" width="11.5703125" customWidth="1"/>
    <col min="15" max="15" width="6.7109375" customWidth="1"/>
    <col min="16" max="16" width="7.140625" customWidth="1"/>
    <col min="17" max="17" width="7.85546875" customWidth="1"/>
    <col min="18" max="18" width="7.5703125" customWidth="1"/>
    <col min="19" max="19" width="7.28515625" customWidth="1"/>
    <col min="20" max="20" width="12.140625" customWidth="1"/>
    <col min="21" max="21" width="12.28515625" customWidth="1"/>
    <col min="22" max="22" width="11.42578125" customWidth="1"/>
    <col min="23" max="23" width="13.7109375" customWidth="1"/>
    <col min="25" max="25" width="11.85546875" customWidth="1"/>
    <col min="26" max="26" width="10.85546875" customWidth="1"/>
    <col min="27" max="28" width="13.7109375" customWidth="1"/>
    <col min="29" max="33" width="9.140625" customWidth="1"/>
    <col min="257" max="257" width="25.28515625" customWidth="1"/>
    <col min="258" max="258" width="14.7109375" customWidth="1"/>
    <col min="259" max="259" width="6.7109375" customWidth="1"/>
    <col min="260" max="260" width="7.140625" customWidth="1"/>
    <col min="261" max="261" width="8" customWidth="1"/>
    <col min="262" max="262" width="7.140625" customWidth="1"/>
    <col min="263" max="263" width="10.140625" customWidth="1"/>
    <col min="264" max="264" width="11.85546875" customWidth="1"/>
    <col min="265" max="265" width="7.42578125" customWidth="1"/>
    <col min="266" max="266" width="7.28515625" customWidth="1"/>
    <col min="267" max="267" width="7.140625" customWidth="1"/>
    <col min="268" max="268" width="7.85546875" customWidth="1"/>
    <col min="269" max="269" width="7.7109375" customWidth="1"/>
    <col min="270" max="270" width="11.5703125" customWidth="1"/>
    <col min="271" max="271" width="6.7109375" customWidth="1"/>
    <col min="272" max="272" width="7.140625" customWidth="1"/>
    <col min="273" max="273" width="7.85546875" customWidth="1"/>
    <col min="274" max="274" width="7.5703125" customWidth="1"/>
    <col min="275" max="275" width="7.28515625" customWidth="1"/>
    <col min="276" max="276" width="12.140625" customWidth="1"/>
    <col min="277" max="277" width="12.28515625" customWidth="1"/>
    <col min="278" max="278" width="11.42578125" customWidth="1"/>
    <col min="279" max="279" width="13.7109375" customWidth="1"/>
    <col min="281" max="281" width="11.85546875" customWidth="1"/>
    <col min="282" max="282" width="10.85546875" customWidth="1"/>
    <col min="283" max="284" width="13.7109375" customWidth="1"/>
    <col min="285" max="289" width="9.140625" customWidth="1"/>
    <col min="513" max="513" width="25.28515625" customWidth="1"/>
    <col min="514" max="514" width="14.7109375" customWidth="1"/>
    <col min="515" max="515" width="6.7109375" customWidth="1"/>
    <col min="516" max="516" width="7.140625" customWidth="1"/>
    <col min="517" max="517" width="8" customWidth="1"/>
    <col min="518" max="518" width="7.140625" customWidth="1"/>
    <col min="519" max="519" width="10.140625" customWidth="1"/>
    <col min="520" max="520" width="11.85546875" customWidth="1"/>
    <col min="521" max="521" width="7.42578125" customWidth="1"/>
    <col min="522" max="522" width="7.28515625" customWidth="1"/>
    <col min="523" max="523" width="7.140625" customWidth="1"/>
    <col min="524" max="524" width="7.85546875" customWidth="1"/>
    <col min="525" max="525" width="7.7109375" customWidth="1"/>
    <col min="526" max="526" width="11.5703125" customWidth="1"/>
    <col min="527" max="527" width="6.7109375" customWidth="1"/>
    <col min="528" max="528" width="7.140625" customWidth="1"/>
    <col min="529" max="529" width="7.85546875" customWidth="1"/>
    <col min="530" max="530" width="7.5703125" customWidth="1"/>
    <col min="531" max="531" width="7.28515625" customWidth="1"/>
    <col min="532" max="532" width="12.140625" customWidth="1"/>
    <col min="533" max="533" width="12.28515625" customWidth="1"/>
    <col min="534" max="534" width="11.42578125" customWidth="1"/>
    <col min="535" max="535" width="13.7109375" customWidth="1"/>
    <col min="537" max="537" width="11.85546875" customWidth="1"/>
    <col min="538" max="538" width="10.85546875" customWidth="1"/>
    <col min="539" max="540" width="13.7109375" customWidth="1"/>
    <col min="541" max="545" width="9.140625" customWidth="1"/>
    <col min="769" max="769" width="25.28515625" customWidth="1"/>
    <col min="770" max="770" width="14.7109375" customWidth="1"/>
    <col min="771" max="771" width="6.7109375" customWidth="1"/>
    <col min="772" max="772" width="7.140625" customWidth="1"/>
    <col min="773" max="773" width="8" customWidth="1"/>
    <col min="774" max="774" width="7.140625" customWidth="1"/>
    <col min="775" max="775" width="10.140625" customWidth="1"/>
    <col min="776" max="776" width="11.85546875" customWidth="1"/>
    <col min="777" max="777" width="7.42578125" customWidth="1"/>
    <col min="778" max="778" width="7.28515625" customWidth="1"/>
    <col min="779" max="779" width="7.140625" customWidth="1"/>
    <col min="780" max="780" width="7.85546875" customWidth="1"/>
    <col min="781" max="781" width="7.7109375" customWidth="1"/>
    <col min="782" max="782" width="11.5703125" customWidth="1"/>
    <col min="783" max="783" width="6.7109375" customWidth="1"/>
    <col min="784" max="784" width="7.140625" customWidth="1"/>
    <col min="785" max="785" width="7.85546875" customWidth="1"/>
    <col min="786" max="786" width="7.5703125" customWidth="1"/>
    <col min="787" max="787" width="7.28515625" customWidth="1"/>
    <col min="788" max="788" width="12.140625" customWidth="1"/>
    <col min="789" max="789" width="12.28515625" customWidth="1"/>
    <col min="790" max="790" width="11.42578125" customWidth="1"/>
    <col min="791" max="791" width="13.7109375" customWidth="1"/>
    <col min="793" max="793" width="11.85546875" customWidth="1"/>
    <col min="794" max="794" width="10.85546875" customWidth="1"/>
    <col min="795" max="796" width="13.7109375" customWidth="1"/>
    <col min="797" max="801" width="9.140625" customWidth="1"/>
    <col min="1025" max="1025" width="25.28515625" customWidth="1"/>
    <col min="1026" max="1026" width="14.7109375" customWidth="1"/>
    <col min="1027" max="1027" width="6.7109375" customWidth="1"/>
    <col min="1028" max="1028" width="7.140625" customWidth="1"/>
    <col min="1029" max="1029" width="8" customWidth="1"/>
    <col min="1030" max="1030" width="7.140625" customWidth="1"/>
    <col min="1031" max="1031" width="10.140625" customWidth="1"/>
    <col min="1032" max="1032" width="11.85546875" customWidth="1"/>
    <col min="1033" max="1033" width="7.42578125" customWidth="1"/>
    <col min="1034" max="1034" width="7.28515625" customWidth="1"/>
    <col min="1035" max="1035" width="7.140625" customWidth="1"/>
    <col min="1036" max="1036" width="7.85546875" customWidth="1"/>
    <col min="1037" max="1037" width="7.7109375" customWidth="1"/>
    <col min="1038" max="1038" width="11.5703125" customWidth="1"/>
    <col min="1039" max="1039" width="6.7109375" customWidth="1"/>
    <col min="1040" max="1040" width="7.140625" customWidth="1"/>
    <col min="1041" max="1041" width="7.85546875" customWidth="1"/>
    <col min="1042" max="1042" width="7.5703125" customWidth="1"/>
    <col min="1043" max="1043" width="7.28515625" customWidth="1"/>
    <col min="1044" max="1044" width="12.140625" customWidth="1"/>
    <col min="1045" max="1045" width="12.28515625" customWidth="1"/>
    <col min="1046" max="1046" width="11.42578125" customWidth="1"/>
    <col min="1047" max="1047" width="13.7109375" customWidth="1"/>
    <col min="1049" max="1049" width="11.85546875" customWidth="1"/>
    <col min="1050" max="1050" width="10.85546875" customWidth="1"/>
    <col min="1051" max="1052" width="13.7109375" customWidth="1"/>
    <col min="1053" max="1057" width="9.140625" customWidth="1"/>
    <col min="1281" max="1281" width="25.28515625" customWidth="1"/>
    <col min="1282" max="1282" width="14.7109375" customWidth="1"/>
    <col min="1283" max="1283" width="6.7109375" customWidth="1"/>
    <col min="1284" max="1284" width="7.140625" customWidth="1"/>
    <col min="1285" max="1285" width="8" customWidth="1"/>
    <col min="1286" max="1286" width="7.140625" customWidth="1"/>
    <col min="1287" max="1287" width="10.140625" customWidth="1"/>
    <col min="1288" max="1288" width="11.85546875" customWidth="1"/>
    <col min="1289" max="1289" width="7.42578125" customWidth="1"/>
    <col min="1290" max="1290" width="7.28515625" customWidth="1"/>
    <col min="1291" max="1291" width="7.140625" customWidth="1"/>
    <col min="1292" max="1292" width="7.85546875" customWidth="1"/>
    <col min="1293" max="1293" width="7.7109375" customWidth="1"/>
    <col min="1294" max="1294" width="11.5703125" customWidth="1"/>
    <col min="1295" max="1295" width="6.7109375" customWidth="1"/>
    <col min="1296" max="1296" width="7.140625" customWidth="1"/>
    <col min="1297" max="1297" width="7.85546875" customWidth="1"/>
    <col min="1298" max="1298" width="7.5703125" customWidth="1"/>
    <col min="1299" max="1299" width="7.28515625" customWidth="1"/>
    <col min="1300" max="1300" width="12.140625" customWidth="1"/>
    <col min="1301" max="1301" width="12.28515625" customWidth="1"/>
    <col min="1302" max="1302" width="11.42578125" customWidth="1"/>
    <col min="1303" max="1303" width="13.7109375" customWidth="1"/>
    <col min="1305" max="1305" width="11.85546875" customWidth="1"/>
    <col min="1306" max="1306" width="10.85546875" customWidth="1"/>
    <col min="1307" max="1308" width="13.7109375" customWidth="1"/>
    <col min="1309" max="1313" width="9.140625" customWidth="1"/>
    <col min="1537" max="1537" width="25.28515625" customWidth="1"/>
    <col min="1538" max="1538" width="14.7109375" customWidth="1"/>
    <col min="1539" max="1539" width="6.7109375" customWidth="1"/>
    <col min="1540" max="1540" width="7.140625" customWidth="1"/>
    <col min="1541" max="1541" width="8" customWidth="1"/>
    <col min="1542" max="1542" width="7.140625" customWidth="1"/>
    <col min="1543" max="1543" width="10.140625" customWidth="1"/>
    <col min="1544" max="1544" width="11.85546875" customWidth="1"/>
    <col min="1545" max="1545" width="7.42578125" customWidth="1"/>
    <col min="1546" max="1546" width="7.28515625" customWidth="1"/>
    <col min="1547" max="1547" width="7.140625" customWidth="1"/>
    <col min="1548" max="1548" width="7.85546875" customWidth="1"/>
    <col min="1549" max="1549" width="7.7109375" customWidth="1"/>
    <col min="1550" max="1550" width="11.5703125" customWidth="1"/>
    <col min="1551" max="1551" width="6.7109375" customWidth="1"/>
    <col min="1552" max="1552" width="7.140625" customWidth="1"/>
    <col min="1553" max="1553" width="7.85546875" customWidth="1"/>
    <col min="1554" max="1554" width="7.5703125" customWidth="1"/>
    <col min="1555" max="1555" width="7.28515625" customWidth="1"/>
    <col min="1556" max="1556" width="12.140625" customWidth="1"/>
    <col min="1557" max="1557" width="12.28515625" customWidth="1"/>
    <col min="1558" max="1558" width="11.42578125" customWidth="1"/>
    <col min="1559" max="1559" width="13.7109375" customWidth="1"/>
    <col min="1561" max="1561" width="11.85546875" customWidth="1"/>
    <col min="1562" max="1562" width="10.85546875" customWidth="1"/>
    <col min="1563" max="1564" width="13.7109375" customWidth="1"/>
    <col min="1565" max="1569" width="9.140625" customWidth="1"/>
    <col min="1793" max="1793" width="25.28515625" customWidth="1"/>
    <col min="1794" max="1794" width="14.7109375" customWidth="1"/>
    <col min="1795" max="1795" width="6.7109375" customWidth="1"/>
    <col min="1796" max="1796" width="7.140625" customWidth="1"/>
    <col min="1797" max="1797" width="8" customWidth="1"/>
    <col min="1798" max="1798" width="7.140625" customWidth="1"/>
    <col min="1799" max="1799" width="10.140625" customWidth="1"/>
    <col min="1800" max="1800" width="11.85546875" customWidth="1"/>
    <col min="1801" max="1801" width="7.42578125" customWidth="1"/>
    <col min="1802" max="1802" width="7.28515625" customWidth="1"/>
    <col min="1803" max="1803" width="7.140625" customWidth="1"/>
    <col min="1804" max="1804" width="7.85546875" customWidth="1"/>
    <col min="1805" max="1805" width="7.7109375" customWidth="1"/>
    <col min="1806" max="1806" width="11.5703125" customWidth="1"/>
    <col min="1807" max="1807" width="6.7109375" customWidth="1"/>
    <col min="1808" max="1808" width="7.140625" customWidth="1"/>
    <col min="1809" max="1809" width="7.85546875" customWidth="1"/>
    <col min="1810" max="1810" width="7.5703125" customWidth="1"/>
    <col min="1811" max="1811" width="7.28515625" customWidth="1"/>
    <col min="1812" max="1812" width="12.140625" customWidth="1"/>
    <col min="1813" max="1813" width="12.28515625" customWidth="1"/>
    <col min="1814" max="1814" width="11.42578125" customWidth="1"/>
    <col min="1815" max="1815" width="13.7109375" customWidth="1"/>
    <col min="1817" max="1817" width="11.85546875" customWidth="1"/>
    <col min="1818" max="1818" width="10.85546875" customWidth="1"/>
    <col min="1819" max="1820" width="13.7109375" customWidth="1"/>
    <col min="1821" max="1825" width="9.140625" customWidth="1"/>
    <col min="2049" max="2049" width="25.28515625" customWidth="1"/>
    <col min="2050" max="2050" width="14.7109375" customWidth="1"/>
    <col min="2051" max="2051" width="6.7109375" customWidth="1"/>
    <col min="2052" max="2052" width="7.140625" customWidth="1"/>
    <col min="2053" max="2053" width="8" customWidth="1"/>
    <col min="2054" max="2054" width="7.140625" customWidth="1"/>
    <col min="2055" max="2055" width="10.140625" customWidth="1"/>
    <col min="2056" max="2056" width="11.85546875" customWidth="1"/>
    <col min="2057" max="2057" width="7.42578125" customWidth="1"/>
    <col min="2058" max="2058" width="7.28515625" customWidth="1"/>
    <col min="2059" max="2059" width="7.140625" customWidth="1"/>
    <col min="2060" max="2060" width="7.85546875" customWidth="1"/>
    <col min="2061" max="2061" width="7.7109375" customWidth="1"/>
    <col min="2062" max="2062" width="11.5703125" customWidth="1"/>
    <col min="2063" max="2063" width="6.7109375" customWidth="1"/>
    <col min="2064" max="2064" width="7.140625" customWidth="1"/>
    <col min="2065" max="2065" width="7.85546875" customWidth="1"/>
    <col min="2066" max="2066" width="7.5703125" customWidth="1"/>
    <col min="2067" max="2067" width="7.28515625" customWidth="1"/>
    <col min="2068" max="2068" width="12.140625" customWidth="1"/>
    <col min="2069" max="2069" width="12.28515625" customWidth="1"/>
    <col min="2070" max="2070" width="11.42578125" customWidth="1"/>
    <col min="2071" max="2071" width="13.7109375" customWidth="1"/>
    <col min="2073" max="2073" width="11.85546875" customWidth="1"/>
    <col min="2074" max="2074" width="10.85546875" customWidth="1"/>
    <col min="2075" max="2076" width="13.7109375" customWidth="1"/>
    <col min="2077" max="2081" width="9.140625" customWidth="1"/>
    <col min="2305" max="2305" width="25.28515625" customWidth="1"/>
    <col min="2306" max="2306" width="14.7109375" customWidth="1"/>
    <col min="2307" max="2307" width="6.7109375" customWidth="1"/>
    <col min="2308" max="2308" width="7.140625" customWidth="1"/>
    <col min="2309" max="2309" width="8" customWidth="1"/>
    <col min="2310" max="2310" width="7.140625" customWidth="1"/>
    <col min="2311" max="2311" width="10.140625" customWidth="1"/>
    <col min="2312" max="2312" width="11.85546875" customWidth="1"/>
    <col min="2313" max="2313" width="7.42578125" customWidth="1"/>
    <col min="2314" max="2314" width="7.28515625" customWidth="1"/>
    <col min="2315" max="2315" width="7.140625" customWidth="1"/>
    <col min="2316" max="2316" width="7.85546875" customWidth="1"/>
    <col min="2317" max="2317" width="7.7109375" customWidth="1"/>
    <col min="2318" max="2318" width="11.5703125" customWidth="1"/>
    <col min="2319" max="2319" width="6.7109375" customWidth="1"/>
    <col min="2320" max="2320" width="7.140625" customWidth="1"/>
    <col min="2321" max="2321" width="7.85546875" customWidth="1"/>
    <col min="2322" max="2322" width="7.5703125" customWidth="1"/>
    <col min="2323" max="2323" width="7.28515625" customWidth="1"/>
    <col min="2324" max="2324" width="12.140625" customWidth="1"/>
    <col min="2325" max="2325" width="12.28515625" customWidth="1"/>
    <col min="2326" max="2326" width="11.42578125" customWidth="1"/>
    <col min="2327" max="2327" width="13.7109375" customWidth="1"/>
    <col min="2329" max="2329" width="11.85546875" customWidth="1"/>
    <col min="2330" max="2330" width="10.85546875" customWidth="1"/>
    <col min="2331" max="2332" width="13.7109375" customWidth="1"/>
    <col min="2333" max="2337" width="9.140625" customWidth="1"/>
    <col min="2561" max="2561" width="25.28515625" customWidth="1"/>
    <col min="2562" max="2562" width="14.7109375" customWidth="1"/>
    <col min="2563" max="2563" width="6.7109375" customWidth="1"/>
    <col min="2564" max="2564" width="7.140625" customWidth="1"/>
    <col min="2565" max="2565" width="8" customWidth="1"/>
    <col min="2566" max="2566" width="7.140625" customWidth="1"/>
    <col min="2567" max="2567" width="10.140625" customWidth="1"/>
    <col min="2568" max="2568" width="11.85546875" customWidth="1"/>
    <col min="2569" max="2569" width="7.42578125" customWidth="1"/>
    <col min="2570" max="2570" width="7.28515625" customWidth="1"/>
    <col min="2571" max="2571" width="7.140625" customWidth="1"/>
    <col min="2572" max="2572" width="7.85546875" customWidth="1"/>
    <col min="2573" max="2573" width="7.7109375" customWidth="1"/>
    <col min="2574" max="2574" width="11.5703125" customWidth="1"/>
    <col min="2575" max="2575" width="6.7109375" customWidth="1"/>
    <col min="2576" max="2576" width="7.140625" customWidth="1"/>
    <col min="2577" max="2577" width="7.85546875" customWidth="1"/>
    <col min="2578" max="2578" width="7.5703125" customWidth="1"/>
    <col min="2579" max="2579" width="7.28515625" customWidth="1"/>
    <col min="2580" max="2580" width="12.140625" customWidth="1"/>
    <col min="2581" max="2581" width="12.28515625" customWidth="1"/>
    <col min="2582" max="2582" width="11.42578125" customWidth="1"/>
    <col min="2583" max="2583" width="13.7109375" customWidth="1"/>
    <col min="2585" max="2585" width="11.85546875" customWidth="1"/>
    <col min="2586" max="2586" width="10.85546875" customWidth="1"/>
    <col min="2587" max="2588" width="13.7109375" customWidth="1"/>
    <col min="2589" max="2593" width="9.140625" customWidth="1"/>
    <col min="2817" max="2817" width="25.28515625" customWidth="1"/>
    <col min="2818" max="2818" width="14.7109375" customWidth="1"/>
    <col min="2819" max="2819" width="6.7109375" customWidth="1"/>
    <col min="2820" max="2820" width="7.140625" customWidth="1"/>
    <col min="2821" max="2821" width="8" customWidth="1"/>
    <col min="2822" max="2822" width="7.140625" customWidth="1"/>
    <col min="2823" max="2823" width="10.140625" customWidth="1"/>
    <col min="2824" max="2824" width="11.85546875" customWidth="1"/>
    <col min="2825" max="2825" width="7.42578125" customWidth="1"/>
    <col min="2826" max="2826" width="7.28515625" customWidth="1"/>
    <col min="2827" max="2827" width="7.140625" customWidth="1"/>
    <col min="2828" max="2828" width="7.85546875" customWidth="1"/>
    <col min="2829" max="2829" width="7.7109375" customWidth="1"/>
    <col min="2830" max="2830" width="11.5703125" customWidth="1"/>
    <col min="2831" max="2831" width="6.7109375" customWidth="1"/>
    <col min="2832" max="2832" width="7.140625" customWidth="1"/>
    <col min="2833" max="2833" width="7.85546875" customWidth="1"/>
    <col min="2834" max="2834" width="7.5703125" customWidth="1"/>
    <col min="2835" max="2835" width="7.28515625" customWidth="1"/>
    <col min="2836" max="2836" width="12.140625" customWidth="1"/>
    <col min="2837" max="2837" width="12.28515625" customWidth="1"/>
    <col min="2838" max="2838" width="11.42578125" customWidth="1"/>
    <col min="2839" max="2839" width="13.7109375" customWidth="1"/>
    <col min="2841" max="2841" width="11.85546875" customWidth="1"/>
    <col min="2842" max="2842" width="10.85546875" customWidth="1"/>
    <col min="2843" max="2844" width="13.7109375" customWidth="1"/>
    <col min="2845" max="2849" width="9.140625" customWidth="1"/>
    <col min="3073" max="3073" width="25.28515625" customWidth="1"/>
    <col min="3074" max="3074" width="14.7109375" customWidth="1"/>
    <col min="3075" max="3075" width="6.7109375" customWidth="1"/>
    <col min="3076" max="3076" width="7.140625" customWidth="1"/>
    <col min="3077" max="3077" width="8" customWidth="1"/>
    <col min="3078" max="3078" width="7.140625" customWidth="1"/>
    <col min="3079" max="3079" width="10.140625" customWidth="1"/>
    <col min="3080" max="3080" width="11.85546875" customWidth="1"/>
    <col min="3081" max="3081" width="7.42578125" customWidth="1"/>
    <col min="3082" max="3082" width="7.28515625" customWidth="1"/>
    <col min="3083" max="3083" width="7.140625" customWidth="1"/>
    <col min="3084" max="3084" width="7.85546875" customWidth="1"/>
    <col min="3085" max="3085" width="7.7109375" customWidth="1"/>
    <col min="3086" max="3086" width="11.5703125" customWidth="1"/>
    <col min="3087" max="3087" width="6.7109375" customWidth="1"/>
    <col min="3088" max="3088" width="7.140625" customWidth="1"/>
    <col min="3089" max="3089" width="7.85546875" customWidth="1"/>
    <col min="3090" max="3090" width="7.5703125" customWidth="1"/>
    <col min="3091" max="3091" width="7.28515625" customWidth="1"/>
    <col min="3092" max="3092" width="12.140625" customWidth="1"/>
    <col min="3093" max="3093" width="12.28515625" customWidth="1"/>
    <col min="3094" max="3094" width="11.42578125" customWidth="1"/>
    <col min="3095" max="3095" width="13.7109375" customWidth="1"/>
    <col min="3097" max="3097" width="11.85546875" customWidth="1"/>
    <col min="3098" max="3098" width="10.85546875" customWidth="1"/>
    <col min="3099" max="3100" width="13.7109375" customWidth="1"/>
    <col min="3101" max="3105" width="9.140625" customWidth="1"/>
    <col min="3329" max="3329" width="25.28515625" customWidth="1"/>
    <col min="3330" max="3330" width="14.7109375" customWidth="1"/>
    <col min="3331" max="3331" width="6.7109375" customWidth="1"/>
    <col min="3332" max="3332" width="7.140625" customWidth="1"/>
    <col min="3333" max="3333" width="8" customWidth="1"/>
    <col min="3334" max="3334" width="7.140625" customWidth="1"/>
    <col min="3335" max="3335" width="10.140625" customWidth="1"/>
    <col min="3336" max="3336" width="11.85546875" customWidth="1"/>
    <col min="3337" max="3337" width="7.42578125" customWidth="1"/>
    <col min="3338" max="3338" width="7.28515625" customWidth="1"/>
    <col min="3339" max="3339" width="7.140625" customWidth="1"/>
    <col min="3340" max="3340" width="7.85546875" customWidth="1"/>
    <col min="3341" max="3341" width="7.7109375" customWidth="1"/>
    <col min="3342" max="3342" width="11.5703125" customWidth="1"/>
    <col min="3343" max="3343" width="6.7109375" customWidth="1"/>
    <col min="3344" max="3344" width="7.140625" customWidth="1"/>
    <col min="3345" max="3345" width="7.85546875" customWidth="1"/>
    <col min="3346" max="3346" width="7.5703125" customWidth="1"/>
    <col min="3347" max="3347" width="7.28515625" customWidth="1"/>
    <col min="3348" max="3348" width="12.140625" customWidth="1"/>
    <col min="3349" max="3349" width="12.28515625" customWidth="1"/>
    <col min="3350" max="3350" width="11.42578125" customWidth="1"/>
    <col min="3351" max="3351" width="13.7109375" customWidth="1"/>
    <col min="3353" max="3353" width="11.85546875" customWidth="1"/>
    <col min="3354" max="3354" width="10.85546875" customWidth="1"/>
    <col min="3355" max="3356" width="13.7109375" customWidth="1"/>
    <col min="3357" max="3361" width="9.140625" customWidth="1"/>
    <col min="3585" max="3585" width="25.28515625" customWidth="1"/>
    <col min="3586" max="3586" width="14.7109375" customWidth="1"/>
    <col min="3587" max="3587" width="6.7109375" customWidth="1"/>
    <col min="3588" max="3588" width="7.140625" customWidth="1"/>
    <col min="3589" max="3589" width="8" customWidth="1"/>
    <col min="3590" max="3590" width="7.140625" customWidth="1"/>
    <col min="3591" max="3591" width="10.140625" customWidth="1"/>
    <col min="3592" max="3592" width="11.85546875" customWidth="1"/>
    <col min="3593" max="3593" width="7.42578125" customWidth="1"/>
    <col min="3594" max="3594" width="7.28515625" customWidth="1"/>
    <col min="3595" max="3595" width="7.140625" customWidth="1"/>
    <col min="3596" max="3596" width="7.85546875" customWidth="1"/>
    <col min="3597" max="3597" width="7.7109375" customWidth="1"/>
    <col min="3598" max="3598" width="11.5703125" customWidth="1"/>
    <col min="3599" max="3599" width="6.7109375" customWidth="1"/>
    <col min="3600" max="3600" width="7.140625" customWidth="1"/>
    <col min="3601" max="3601" width="7.85546875" customWidth="1"/>
    <col min="3602" max="3602" width="7.5703125" customWidth="1"/>
    <col min="3603" max="3603" width="7.28515625" customWidth="1"/>
    <col min="3604" max="3604" width="12.140625" customWidth="1"/>
    <col min="3605" max="3605" width="12.28515625" customWidth="1"/>
    <col min="3606" max="3606" width="11.42578125" customWidth="1"/>
    <col min="3607" max="3607" width="13.7109375" customWidth="1"/>
    <col min="3609" max="3609" width="11.85546875" customWidth="1"/>
    <col min="3610" max="3610" width="10.85546875" customWidth="1"/>
    <col min="3611" max="3612" width="13.7109375" customWidth="1"/>
    <col min="3613" max="3617" width="9.140625" customWidth="1"/>
    <col min="3841" max="3841" width="25.28515625" customWidth="1"/>
    <col min="3842" max="3842" width="14.7109375" customWidth="1"/>
    <col min="3843" max="3843" width="6.7109375" customWidth="1"/>
    <col min="3844" max="3844" width="7.140625" customWidth="1"/>
    <col min="3845" max="3845" width="8" customWidth="1"/>
    <col min="3846" max="3846" width="7.140625" customWidth="1"/>
    <col min="3847" max="3847" width="10.140625" customWidth="1"/>
    <col min="3848" max="3848" width="11.85546875" customWidth="1"/>
    <col min="3849" max="3849" width="7.42578125" customWidth="1"/>
    <col min="3850" max="3850" width="7.28515625" customWidth="1"/>
    <col min="3851" max="3851" width="7.140625" customWidth="1"/>
    <col min="3852" max="3852" width="7.85546875" customWidth="1"/>
    <col min="3853" max="3853" width="7.7109375" customWidth="1"/>
    <col min="3854" max="3854" width="11.5703125" customWidth="1"/>
    <col min="3855" max="3855" width="6.7109375" customWidth="1"/>
    <col min="3856" max="3856" width="7.140625" customWidth="1"/>
    <col min="3857" max="3857" width="7.85546875" customWidth="1"/>
    <col min="3858" max="3858" width="7.5703125" customWidth="1"/>
    <col min="3859" max="3859" width="7.28515625" customWidth="1"/>
    <col min="3860" max="3860" width="12.140625" customWidth="1"/>
    <col min="3861" max="3861" width="12.28515625" customWidth="1"/>
    <col min="3862" max="3862" width="11.42578125" customWidth="1"/>
    <col min="3863" max="3863" width="13.7109375" customWidth="1"/>
    <col min="3865" max="3865" width="11.85546875" customWidth="1"/>
    <col min="3866" max="3866" width="10.85546875" customWidth="1"/>
    <col min="3867" max="3868" width="13.7109375" customWidth="1"/>
    <col min="3869" max="3873" width="9.140625" customWidth="1"/>
    <col min="4097" max="4097" width="25.28515625" customWidth="1"/>
    <col min="4098" max="4098" width="14.7109375" customWidth="1"/>
    <col min="4099" max="4099" width="6.7109375" customWidth="1"/>
    <col min="4100" max="4100" width="7.140625" customWidth="1"/>
    <col min="4101" max="4101" width="8" customWidth="1"/>
    <col min="4102" max="4102" width="7.140625" customWidth="1"/>
    <col min="4103" max="4103" width="10.140625" customWidth="1"/>
    <col min="4104" max="4104" width="11.85546875" customWidth="1"/>
    <col min="4105" max="4105" width="7.42578125" customWidth="1"/>
    <col min="4106" max="4106" width="7.28515625" customWidth="1"/>
    <col min="4107" max="4107" width="7.140625" customWidth="1"/>
    <col min="4108" max="4108" width="7.85546875" customWidth="1"/>
    <col min="4109" max="4109" width="7.7109375" customWidth="1"/>
    <col min="4110" max="4110" width="11.5703125" customWidth="1"/>
    <col min="4111" max="4111" width="6.7109375" customWidth="1"/>
    <col min="4112" max="4112" width="7.140625" customWidth="1"/>
    <col min="4113" max="4113" width="7.85546875" customWidth="1"/>
    <col min="4114" max="4114" width="7.5703125" customWidth="1"/>
    <col min="4115" max="4115" width="7.28515625" customWidth="1"/>
    <col min="4116" max="4116" width="12.140625" customWidth="1"/>
    <col min="4117" max="4117" width="12.28515625" customWidth="1"/>
    <col min="4118" max="4118" width="11.42578125" customWidth="1"/>
    <col min="4119" max="4119" width="13.7109375" customWidth="1"/>
    <col min="4121" max="4121" width="11.85546875" customWidth="1"/>
    <col min="4122" max="4122" width="10.85546875" customWidth="1"/>
    <col min="4123" max="4124" width="13.7109375" customWidth="1"/>
    <col min="4125" max="4129" width="9.140625" customWidth="1"/>
    <col min="4353" max="4353" width="25.28515625" customWidth="1"/>
    <col min="4354" max="4354" width="14.7109375" customWidth="1"/>
    <col min="4355" max="4355" width="6.7109375" customWidth="1"/>
    <col min="4356" max="4356" width="7.140625" customWidth="1"/>
    <col min="4357" max="4357" width="8" customWidth="1"/>
    <col min="4358" max="4358" width="7.140625" customWidth="1"/>
    <col min="4359" max="4359" width="10.140625" customWidth="1"/>
    <col min="4360" max="4360" width="11.85546875" customWidth="1"/>
    <col min="4361" max="4361" width="7.42578125" customWidth="1"/>
    <col min="4362" max="4362" width="7.28515625" customWidth="1"/>
    <col min="4363" max="4363" width="7.140625" customWidth="1"/>
    <col min="4364" max="4364" width="7.85546875" customWidth="1"/>
    <col min="4365" max="4365" width="7.7109375" customWidth="1"/>
    <col min="4366" max="4366" width="11.5703125" customWidth="1"/>
    <col min="4367" max="4367" width="6.7109375" customWidth="1"/>
    <col min="4368" max="4368" width="7.140625" customWidth="1"/>
    <col min="4369" max="4369" width="7.85546875" customWidth="1"/>
    <col min="4370" max="4370" width="7.5703125" customWidth="1"/>
    <col min="4371" max="4371" width="7.28515625" customWidth="1"/>
    <col min="4372" max="4372" width="12.140625" customWidth="1"/>
    <col min="4373" max="4373" width="12.28515625" customWidth="1"/>
    <col min="4374" max="4374" width="11.42578125" customWidth="1"/>
    <col min="4375" max="4375" width="13.7109375" customWidth="1"/>
    <col min="4377" max="4377" width="11.85546875" customWidth="1"/>
    <col min="4378" max="4378" width="10.85546875" customWidth="1"/>
    <col min="4379" max="4380" width="13.7109375" customWidth="1"/>
    <col min="4381" max="4385" width="9.140625" customWidth="1"/>
    <col min="4609" max="4609" width="25.28515625" customWidth="1"/>
    <col min="4610" max="4610" width="14.7109375" customWidth="1"/>
    <col min="4611" max="4611" width="6.7109375" customWidth="1"/>
    <col min="4612" max="4612" width="7.140625" customWidth="1"/>
    <col min="4613" max="4613" width="8" customWidth="1"/>
    <col min="4614" max="4614" width="7.140625" customWidth="1"/>
    <col min="4615" max="4615" width="10.140625" customWidth="1"/>
    <col min="4616" max="4616" width="11.85546875" customWidth="1"/>
    <col min="4617" max="4617" width="7.42578125" customWidth="1"/>
    <col min="4618" max="4618" width="7.28515625" customWidth="1"/>
    <col min="4619" max="4619" width="7.140625" customWidth="1"/>
    <col min="4620" max="4620" width="7.85546875" customWidth="1"/>
    <col min="4621" max="4621" width="7.7109375" customWidth="1"/>
    <col min="4622" max="4622" width="11.5703125" customWidth="1"/>
    <col min="4623" max="4623" width="6.7109375" customWidth="1"/>
    <col min="4624" max="4624" width="7.140625" customWidth="1"/>
    <col min="4625" max="4625" width="7.85546875" customWidth="1"/>
    <col min="4626" max="4626" width="7.5703125" customWidth="1"/>
    <col min="4627" max="4627" width="7.28515625" customWidth="1"/>
    <col min="4628" max="4628" width="12.140625" customWidth="1"/>
    <col min="4629" max="4629" width="12.28515625" customWidth="1"/>
    <col min="4630" max="4630" width="11.42578125" customWidth="1"/>
    <col min="4631" max="4631" width="13.7109375" customWidth="1"/>
    <col min="4633" max="4633" width="11.85546875" customWidth="1"/>
    <col min="4634" max="4634" width="10.85546875" customWidth="1"/>
    <col min="4635" max="4636" width="13.7109375" customWidth="1"/>
    <col min="4637" max="4641" width="9.140625" customWidth="1"/>
    <col min="4865" max="4865" width="25.28515625" customWidth="1"/>
    <col min="4866" max="4866" width="14.7109375" customWidth="1"/>
    <col min="4867" max="4867" width="6.7109375" customWidth="1"/>
    <col min="4868" max="4868" width="7.140625" customWidth="1"/>
    <col min="4869" max="4869" width="8" customWidth="1"/>
    <col min="4870" max="4870" width="7.140625" customWidth="1"/>
    <col min="4871" max="4871" width="10.140625" customWidth="1"/>
    <col min="4872" max="4872" width="11.85546875" customWidth="1"/>
    <col min="4873" max="4873" width="7.42578125" customWidth="1"/>
    <col min="4874" max="4874" width="7.28515625" customWidth="1"/>
    <col min="4875" max="4875" width="7.140625" customWidth="1"/>
    <col min="4876" max="4876" width="7.85546875" customWidth="1"/>
    <col min="4877" max="4877" width="7.7109375" customWidth="1"/>
    <col min="4878" max="4878" width="11.5703125" customWidth="1"/>
    <col min="4879" max="4879" width="6.7109375" customWidth="1"/>
    <col min="4880" max="4880" width="7.140625" customWidth="1"/>
    <col min="4881" max="4881" width="7.85546875" customWidth="1"/>
    <col min="4882" max="4882" width="7.5703125" customWidth="1"/>
    <col min="4883" max="4883" width="7.28515625" customWidth="1"/>
    <col min="4884" max="4884" width="12.140625" customWidth="1"/>
    <col min="4885" max="4885" width="12.28515625" customWidth="1"/>
    <col min="4886" max="4886" width="11.42578125" customWidth="1"/>
    <col min="4887" max="4887" width="13.7109375" customWidth="1"/>
    <col min="4889" max="4889" width="11.85546875" customWidth="1"/>
    <col min="4890" max="4890" width="10.85546875" customWidth="1"/>
    <col min="4891" max="4892" width="13.7109375" customWidth="1"/>
    <col min="4893" max="4897" width="9.140625" customWidth="1"/>
    <col min="5121" max="5121" width="25.28515625" customWidth="1"/>
    <col min="5122" max="5122" width="14.7109375" customWidth="1"/>
    <col min="5123" max="5123" width="6.7109375" customWidth="1"/>
    <col min="5124" max="5124" width="7.140625" customWidth="1"/>
    <col min="5125" max="5125" width="8" customWidth="1"/>
    <col min="5126" max="5126" width="7.140625" customWidth="1"/>
    <col min="5127" max="5127" width="10.140625" customWidth="1"/>
    <col min="5128" max="5128" width="11.85546875" customWidth="1"/>
    <col min="5129" max="5129" width="7.42578125" customWidth="1"/>
    <col min="5130" max="5130" width="7.28515625" customWidth="1"/>
    <col min="5131" max="5131" width="7.140625" customWidth="1"/>
    <col min="5132" max="5132" width="7.85546875" customWidth="1"/>
    <col min="5133" max="5133" width="7.7109375" customWidth="1"/>
    <col min="5134" max="5134" width="11.5703125" customWidth="1"/>
    <col min="5135" max="5135" width="6.7109375" customWidth="1"/>
    <col min="5136" max="5136" width="7.140625" customWidth="1"/>
    <col min="5137" max="5137" width="7.85546875" customWidth="1"/>
    <col min="5138" max="5138" width="7.5703125" customWidth="1"/>
    <col min="5139" max="5139" width="7.28515625" customWidth="1"/>
    <col min="5140" max="5140" width="12.140625" customWidth="1"/>
    <col min="5141" max="5141" width="12.28515625" customWidth="1"/>
    <col min="5142" max="5142" width="11.42578125" customWidth="1"/>
    <col min="5143" max="5143" width="13.7109375" customWidth="1"/>
    <col min="5145" max="5145" width="11.85546875" customWidth="1"/>
    <col min="5146" max="5146" width="10.85546875" customWidth="1"/>
    <col min="5147" max="5148" width="13.7109375" customWidth="1"/>
    <col min="5149" max="5153" width="9.140625" customWidth="1"/>
    <col min="5377" max="5377" width="25.28515625" customWidth="1"/>
    <col min="5378" max="5378" width="14.7109375" customWidth="1"/>
    <col min="5379" max="5379" width="6.7109375" customWidth="1"/>
    <col min="5380" max="5380" width="7.140625" customWidth="1"/>
    <col min="5381" max="5381" width="8" customWidth="1"/>
    <col min="5382" max="5382" width="7.140625" customWidth="1"/>
    <col min="5383" max="5383" width="10.140625" customWidth="1"/>
    <col min="5384" max="5384" width="11.85546875" customWidth="1"/>
    <col min="5385" max="5385" width="7.42578125" customWidth="1"/>
    <col min="5386" max="5386" width="7.28515625" customWidth="1"/>
    <col min="5387" max="5387" width="7.140625" customWidth="1"/>
    <col min="5388" max="5388" width="7.85546875" customWidth="1"/>
    <col min="5389" max="5389" width="7.7109375" customWidth="1"/>
    <col min="5390" max="5390" width="11.5703125" customWidth="1"/>
    <col min="5391" max="5391" width="6.7109375" customWidth="1"/>
    <col min="5392" max="5392" width="7.140625" customWidth="1"/>
    <col min="5393" max="5393" width="7.85546875" customWidth="1"/>
    <col min="5394" max="5394" width="7.5703125" customWidth="1"/>
    <col min="5395" max="5395" width="7.28515625" customWidth="1"/>
    <col min="5396" max="5396" width="12.140625" customWidth="1"/>
    <col min="5397" max="5397" width="12.28515625" customWidth="1"/>
    <col min="5398" max="5398" width="11.42578125" customWidth="1"/>
    <col min="5399" max="5399" width="13.7109375" customWidth="1"/>
    <col min="5401" max="5401" width="11.85546875" customWidth="1"/>
    <col min="5402" max="5402" width="10.85546875" customWidth="1"/>
    <col min="5403" max="5404" width="13.7109375" customWidth="1"/>
    <col min="5405" max="5409" width="9.140625" customWidth="1"/>
    <col min="5633" max="5633" width="25.28515625" customWidth="1"/>
    <col min="5634" max="5634" width="14.7109375" customWidth="1"/>
    <col min="5635" max="5635" width="6.7109375" customWidth="1"/>
    <col min="5636" max="5636" width="7.140625" customWidth="1"/>
    <col min="5637" max="5637" width="8" customWidth="1"/>
    <col min="5638" max="5638" width="7.140625" customWidth="1"/>
    <col min="5639" max="5639" width="10.140625" customWidth="1"/>
    <col min="5640" max="5640" width="11.85546875" customWidth="1"/>
    <col min="5641" max="5641" width="7.42578125" customWidth="1"/>
    <col min="5642" max="5642" width="7.28515625" customWidth="1"/>
    <col min="5643" max="5643" width="7.140625" customWidth="1"/>
    <col min="5644" max="5644" width="7.85546875" customWidth="1"/>
    <col min="5645" max="5645" width="7.7109375" customWidth="1"/>
    <col min="5646" max="5646" width="11.5703125" customWidth="1"/>
    <col min="5647" max="5647" width="6.7109375" customWidth="1"/>
    <col min="5648" max="5648" width="7.140625" customWidth="1"/>
    <col min="5649" max="5649" width="7.85546875" customWidth="1"/>
    <col min="5650" max="5650" width="7.5703125" customWidth="1"/>
    <col min="5651" max="5651" width="7.28515625" customWidth="1"/>
    <col min="5652" max="5652" width="12.140625" customWidth="1"/>
    <col min="5653" max="5653" width="12.28515625" customWidth="1"/>
    <col min="5654" max="5654" width="11.42578125" customWidth="1"/>
    <col min="5655" max="5655" width="13.7109375" customWidth="1"/>
    <col min="5657" max="5657" width="11.85546875" customWidth="1"/>
    <col min="5658" max="5658" width="10.85546875" customWidth="1"/>
    <col min="5659" max="5660" width="13.7109375" customWidth="1"/>
    <col min="5661" max="5665" width="9.140625" customWidth="1"/>
    <col min="5889" max="5889" width="25.28515625" customWidth="1"/>
    <col min="5890" max="5890" width="14.7109375" customWidth="1"/>
    <col min="5891" max="5891" width="6.7109375" customWidth="1"/>
    <col min="5892" max="5892" width="7.140625" customWidth="1"/>
    <col min="5893" max="5893" width="8" customWidth="1"/>
    <col min="5894" max="5894" width="7.140625" customWidth="1"/>
    <col min="5895" max="5895" width="10.140625" customWidth="1"/>
    <col min="5896" max="5896" width="11.85546875" customWidth="1"/>
    <col min="5897" max="5897" width="7.42578125" customWidth="1"/>
    <col min="5898" max="5898" width="7.28515625" customWidth="1"/>
    <col min="5899" max="5899" width="7.140625" customWidth="1"/>
    <col min="5900" max="5900" width="7.85546875" customWidth="1"/>
    <col min="5901" max="5901" width="7.7109375" customWidth="1"/>
    <col min="5902" max="5902" width="11.5703125" customWidth="1"/>
    <col min="5903" max="5903" width="6.7109375" customWidth="1"/>
    <col min="5904" max="5904" width="7.140625" customWidth="1"/>
    <col min="5905" max="5905" width="7.85546875" customWidth="1"/>
    <col min="5906" max="5906" width="7.5703125" customWidth="1"/>
    <col min="5907" max="5907" width="7.28515625" customWidth="1"/>
    <col min="5908" max="5908" width="12.140625" customWidth="1"/>
    <col min="5909" max="5909" width="12.28515625" customWidth="1"/>
    <col min="5910" max="5910" width="11.42578125" customWidth="1"/>
    <col min="5911" max="5911" width="13.7109375" customWidth="1"/>
    <col min="5913" max="5913" width="11.85546875" customWidth="1"/>
    <col min="5914" max="5914" width="10.85546875" customWidth="1"/>
    <col min="5915" max="5916" width="13.7109375" customWidth="1"/>
    <col min="5917" max="5921" width="9.140625" customWidth="1"/>
    <col min="6145" max="6145" width="25.28515625" customWidth="1"/>
    <col min="6146" max="6146" width="14.7109375" customWidth="1"/>
    <col min="6147" max="6147" width="6.7109375" customWidth="1"/>
    <col min="6148" max="6148" width="7.140625" customWidth="1"/>
    <col min="6149" max="6149" width="8" customWidth="1"/>
    <col min="6150" max="6150" width="7.140625" customWidth="1"/>
    <col min="6151" max="6151" width="10.140625" customWidth="1"/>
    <col min="6152" max="6152" width="11.85546875" customWidth="1"/>
    <col min="6153" max="6153" width="7.42578125" customWidth="1"/>
    <col min="6154" max="6154" width="7.28515625" customWidth="1"/>
    <col min="6155" max="6155" width="7.140625" customWidth="1"/>
    <col min="6156" max="6156" width="7.85546875" customWidth="1"/>
    <col min="6157" max="6157" width="7.7109375" customWidth="1"/>
    <col min="6158" max="6158" width="11.5703125" customWidth="1"/>
    <col min="6159" max="6159" width="6.7109375" customWidth="1"/>
    <col min="6160" max="6160" width="7.140625" customWidth="1"/>
    <col min="6161" max="6161" width="7.85546875" customWidth="1"/>
    <col min="6162" max="6162" width="7.5703125" customWidth="1"/>
    <col min="6163" max="6163" width="7.28515625" customWidth="1"/>
    <col min="6164" max="6164" width="12.140625" customWidth="1"/>
    <col min="6165" max="6165" width="12.28515625" customWidth="1"/>
    <col min="6166" max="6166" width="11.42578125" customWidth="1"/>
    <col min="6167" max="6167" width="13.7109375" customWidth="1"/>
    <col min="6169" max="6169" width="11.85546875" customWidth="1"/>
    <col min="6170" max="6170" width="10.85546875" customWidth="1"/>
    <col min="6171" max="6172" width="13.7109375" customWidth="1"/>
    <col min="6173" max="6177" width="9.140625" customWidth="1"/>
    <col min="6401" max="6401" width="25.28515625" customWidth="1"/>
    <col min="6402" max="6402" width="14.7109375" customWidth="1"/>
    <col min="6403" max="6403" width="6.7109375" customWidth="1"/>
    <col min="6404" max="6404" width="7.140625" customWidth="1"/>
    <col min="6405" max="6405" width="8" customWidth="1"/>
    <col min="6406" max="6406" width="7.140625" customWidth="1"/>
    <col min="6407" max="6407" width="10.140625" customWidth="1"/>
    <col min="6408" max="6408" width="11.85546875" customWidth="1"/>
    <col min="6409" max="6409" width="7.42578125" customWidth="1"/>
    <col min="6410" max="6410" width="7.28515625" customWidth="1"/>
    <col min="6411" max="6411" width="7.140625" customWidth="1"/>
    <col min="6412" max="6412" width="7.85546875" customWidth="1"/>
    <col min="6413" max="6413" width="7.7109375" customWidth="1"/>
    <col min="6414" max="6414" width="11.5703125" customWidth="1"/>
    <col min="6415" max="6415" width="6.7109375" customWidth="1"/>
    <col min="6416" max="6416" width="7.140625" customWidth="1"/>
    <col min="6417" max="6417" width="7.85546875" customWidth="1"/>
    <col min="6418" max="6418" width="7.5703125" customWidth="1"/>
    <col min="6419" max="6419" width="7.28515625" customWidth="1"/>
    <col min="6420" max="6420" width="12.140625" customWidth="1"/>
    <col min="6421" max="6421" width="12.28515625" customWidth="1"/>
    <col min="6422" max="6422" width="11.42578125" customWidth="1"/>
    <col min="6423" max="6423" width="13.7109375" customWidth="1"/>
    <col min="6425" max="6425" width="11.85546875" customWidth="1"/>
    <col min="6426" max="6426" width="10.85546875" customWidth="1"/>
    <col min="6427" max="6428" width="13.7109375" customWidth="1"/>
    <col min="6429" max="6433" width="9.140625" customWidth="1"/>
    <col min="6657" max="6657" width="25.28515625" customWidth="1"/>
    <col min="6658" max="6658" width="14.7109375" customWidth="1"/>
    <col min="6659" max="6659" width="6.7109375" customWidth="1"/>
    <col min="6660" max="6660" width="7.140625" customWidth="1"/>
    <col min="6661" max="6661" width="8" customWidth="1"/>
    <col min="6662" max="6662" width="7.140625" customWidth="1"/>
    <col min="6663" max="6663" width="10.140625" customWidth="1"/>
    <col min="6664" max="6664" width="11.85546875" customWidth="1"/>
    <col min="6665" max="6665" width="7.42578125" customWidth="1"/>
    <col min="6666" max="6666" width="7.28515625" customWidth="1"/>
    <col min="6667" max="6667" width="7.140625" customWidth="1"/>
    <col min="6668" max="6668" width="7.85546875" customWidth="1"/>
    <col min="6669" max="6669" width="7.7109375" customWidth="1"/>
    <col min="6670" max="6670" width="11.5703125" customWidth="1"/>
    <col min="6671" max="6671" width="6.7109375" customWidth="1"/>
    <col min="6672" max="6672" width="7.140625" customWidth="1"/>
    <col min="6673" max="6673" width="7.85546875" customWidth="1"/>
    <col min="6674" max="6674" width="7.5703125" customWidth="1"/>
    <col min="6675" max="6675" width="7.28515625" customWidth="1"/>
    <col min="6676" max="6676" width="12.140625" customWidth="1"/>
    <col min="6677" max="6677" width="12.28515625" customWidth="1"/>
    <col min="6678" max="6678" width="11.42578125" customWidth="1"/>
    <col min="6679" max="6679" width="13.7109375" customWidth="1"/>
    <col min="6681" max="6681" width="11.85546875" customWidth="1"/>
    <col min="6682" max="6682" width="10.85546875" customWidth="1"/>
    <col min="6683" max="6684" width="13.7109375" customWidth="1"/>
    <col min="6685" max="6689" width="9.140625" customWidth="1"/>
    <col min="6913" max="6913" width="25.28515625" customWidth="1"/>
    <col min="6914" max="6914" width="14.7109375" customWidth="1"/>
    <col min="6915" max="6915" width="6.7109375" customWidth="1"/>
    <col min="6916" max="6916" width="7.140625" customWidth="1"/>
    <col min="6917" max="6917" width="8" customWidth="1"/>
    <col min="6918" max="6918" width="7.140625" customWidth="1"/>
    <col min="6919" max="6919" width="10.140625" customWidth="1"/>
    <col min="6920" max="6920" width="11.85546875" customWidth="1"/>
    <col min="6921" max="6921" width="7.42578125" customWidth="1"/>
    <col min="6922" max="6922" width="7.28515625" customWidth="1"/>
    <col min="6923" max="6923" width="7.140625" customWidth="1"/>
    <col min="6924" max="6924" width="7.85546875" customWidth="1"/>
    <col min="6925" max="6925" width="7.7109375" customWidth="1"/>
    <col min="6926" max="6926" width="11.5703125" customWidth="1"/>
    <col min="6927" max="6927" width="6.7109375" customWidth="1"/>
    <col min="6928" max="6928" width="7.140625" customWidth="1"/>
    <col min="6929" max="6929" width="7.85546875" customWidth="1"/>
    <col min="6930" max="6930" width="7.5703125" customWidth="1"/>
    <col min="6931" max="6931" width="7.28515625" customWidth="1"/>
    <col min="6932" max="6932" width="12.140625" customWidth="1"/>
    <col min="6933" max="6933" width="12.28515625" customWidth="1"/>
    <col min="6934" max="6934" width="11.42578125" customWidth="1"/>
    <col min="6935" max="6935" width="13.7109375" customWidth="1"/>
    <col min="6937" max="6937" width="11.85546875" customWidth="1"/>
    <col min="6938" max="6938" width="10.85546875" customWidth="1"/>
    <col min="6939" max="6940" width="13.7109375" customWidth="1"/>
    <col min="6941" max="6945" width="9.140625" customWidth="1"/>
    <col min="7169" max="7169" width="25.28515625" customWidth="1"/>
    <col min="7170" max="7170" width="14.7109375" customWidth="1"/>
    <col min="7171" max="7171" width="6.7109375" customWidth="1"/>
    <col min="7172" max="7172" width="7.140625" customWidth="1"/>
    <col min="7173" max="7173" width="8" customWidth="1"/>
    <col min="7174" max="7174" width="7.140625" customWidth="1"/>
    <col min="7175" max="7175" width="10.140625" customWidth="1"/>
    <col min="7176" max="7176" width="11.85546875" customWidth="1"/>
    <col min="7177" max="7177" width="7.42578125" customWidth="1"/>
    <col min="7178" max="7178" width="7.28515625" customWidth="1"/>
    <col min="7179" max="7179" width="7.140625" customWidth="1"/>
    <col min="7180" max="7180" width="7.85546875" customWidth="1"/>
    <col min="7181" max="7181" width="7.7109375" customWidth="1"/>
    <col min="7182" max="7182" width="11.5703125" customWidth="1"/>
    <col min="7183" max="7183" width="6.7109375" customWidth="1"/>
    <col min="7184" max="7184" width="7.140625" customWidth="1"/>
    <col min="7185" max="7185" width="7.85546875" customWidth="1"/>
    <col min="7186" max="7186" width="7.5703125" customWidth="1"/>
    <col min="7187" max="7187" width="7.28515625" customWidth="1"/>
    <col min="7188" max="7188" width="12.140625" customWidth="1"/>
    <col min="7189" max="7189" width="12.28515625" customWidth="1"/>
    <col min="7190" max="7190" width="11.42578125" customWidth="1"/>
    <col min="7191" max="7191" width="13.7109375" customWidth="1"/>
    <col min="7193" max="7193" width="11.85546875" customWidth="1"/>
    <col min="7194" max="7194" width="10.85546875" customWidth="1"/>
    <col min="7195" max="7196" width="13.7109375" customWidth="1"/>
    <col min="7197" max="7201" width="9.140625" customWidth="1"/>
    <col min="7425" max="7425" width="25.28515625" customWidth="1"/>
    <col min="7426" max="7426" width="14.7109375" customWidth="1"/>
    <col min="7427" max="7427" width="6.7109375" customWidth="1"/>
    <col min="7428" max="7428" width="7.140625" customWidth="1"/>
    <col min="7429" max="7429" width="8" customWidth="1"/>
    <col min="7430" max="7430" width="7.140625" customWidth="1"/>
    <col min="7431" max="7431" width="10.140625" customWidth="1"/>
    <col min="7432" max="7432" width="11.85546875" customWidth="1"/>
    <col min="7433" max="7433" width="7.42578125" customWidth="1"/>
    <col min="7434" max="7434" width="7.28515625" customWidth="1"/>
    <col min="7435" max="7435" width="7.140625" customWidth="1"/>
    <col min="7436" max="7436" width="7.85546875" customWidth="1"/>
    <col min="7437" max="7437" width="7.7109375" customWidth="1"/>
    <col min="7438" max="7438" width="11.5703125" customWidth="1"/>
    <col min="7439" max="7439" width="6.7109375" customWidth="1"/>
    <col min="7440" max="7440" width="7.140625" customWidth="1"/>
    <col min="7441" max="7441" width="7.85546875" customWidth="1"/>
    <col min="7442" max="7442" width="7.5703125" customWidth="1"/>
    <col min="7443" max="7443" width="7.28515625" customWidth="1"/>
    <col min="7444" max="7444" width="12.140625" customWidth="1"/>
    <col min="7445" max="7445" width="12.28515625" customWidth="1"/>
    <col min="7446" max="7446" width="11.42578125" customWidth="1"/>
    <col min="7447" max="7447" width="13.7109375" customWidth="1"/>
    <col min="7449" max="7449" width="11.85546875" customWidth="1"/>
    <col min="7450" max="7450" width="10.85546875" customWidth="1"/>
    <col min="7451" max="7452" width="13.7109375" customWidth="1"/>
    <col min="7453" max="7457" width="9.140625" customWidth="1"/>
    <col min="7681" max="7681" width="25.28515625" customWidth="1"/>
    <col min="7682" max="7682" width="14.7109375" customWidth="1"/>
    <col min="7683" max="7683" width="6.7109375" customWidth="1"/>
    <col min="7684" max="7684" width="7.140625" customWidth="1"/>
    <col min="7685" max="7685" width="8" customWidth="1"/>
    <col min="7686" max="7686" width="7.140625" customWidth="1"/>
    <col min="7687" max="7687" width="10.140625" customWidth="1"/>
    <col min="7688" max="7688" width="11.85546875" customWidth="1"/>
    <col min="7689" max="7689" width="7.42578125" customWidth="1"/>
    <col min="7690" max="7690" width="7.28515625" customWidth="1"/>
    <col min="7691" max="7691" width="7.140625" customWidth="1"/>
    <col min="7692" max="7692" width="7.85546875" customWidth="1"/>
    <col min="7693" max="7693" width="7.7109375" customWidth="1"/>
    <col min="7694" max="7694" width="11.5703125" customWidth="1"/>
    <col min="7695" max="7695" width="6.7109375" customWidth="1"/>
    <col min="7696" max="7696" width="7.140625" customWidth="1"/>
    <col min="7697" max="7697" width="7.85546875" customWidth="1"/>
    <col min="7698" max="7698" width="7.5703125" customWidth="1"/>
    <col min="7699" max="7699" width="7.28515625" customWidth="1"/>
    <col min="7700" max="7700" width="12.140625" customWidth="1"/>
    <col min="7701" max="7701" width="12.28515625" customWidth="1"/>
    <col min="7702" max="7702" width="11.42578125" customWidth="1"/>
    <col min="7703" max="7703" width="13.7109375" customWidth="1"/>
    <col min="7705" max="7705" width="11.85546875" customWidth="1"/>
    <col min="7706" max="7706" width="10.85546875" customWidth="1"/>
    <col min="7707" max="7708" width="13.7109375" customWidth="1"/>
    <col min="7709" max="7713" width="9.140625" customWidth="1"/>
    <col min="7937" max="7937" width="25.28515625" customWidth="1"/>
    <col min="7938" max="7938" width="14.7109375" customWidth="1"/>
    <col min="7939" max="7939" width="6.7109375" customWidth="1"/>
    <col min="7940" max="7940" width="7.140625" customWidth="1"/>
    <col min="7941" max="7941" width="8" customWidth="1"/>
    <col min="7942" max="7942" width="7.140625" customWidth="1"/>
    <col min="7943" max="7943" width="10.140625" customWidth="1"/>
    <col min="7944" max="7944" width="11.85546875" customWidth="1"/>
    <col min="7945" max="7945" width="7.42578125" customWidth="1"/>
    <col min="7946" max="7946" width="7.28515625" customWidth="1"/>
    <col min="7947" max="7947" width="7.140625" customWidth="1"/>
    <col min="7948" max="7948" width="7.85546875" customWidth="1"/>
    <col min="7949" max="7949" width="7.7109375" customWidth="1"/>
    <col min="7950" max="7950" width="11.5703125" customWidth="1"/>
    <col min="7951" max="7951" width="6.7109375" customWidth="1"/>
    <col min="7952" max="7952" width="7.140625" customWidth="1"/>
    <col min="7953" max="7953" width="7.85546875" customWidth="1"/>
    <col min="7954" max="7954" width="7.5703125" customWidth="1"/>
    <col min="7955" max="7955" width="7.28515625" customWidth="1"/>
    <col min="7956" max="7956" width="12.140625" customWidth="1"/>
    <col min="7957" max="7957" width="12.28515625" customWidth="1"/>
    <col min="7958" max="7958" width="11.42578125" customWidth="1"/>
    <col min="7959" max="7959" width="13.7109375" customWidth="1"/>
    <col min="7961" max="7961" width="11.85546875" customWidth="1"/>
    <col min="7962" max="7962" width="10.85546875" customWidth="1"/>
    <col min="7963" max="7964" width="13.7109375" customWidth="1"/>
    <col min="7965" max="7969" width="9.140625" customWidth="1"/>
    <col min="8193" max="8193" width="25.28515625" customWidth="1"/>
    <col min="8194" max="8194" width="14.7109375" customWidth="1"/>
    <col min="8195" max="8195" width="6.7109375" customWidth="1"/>
    <col min="8196" max="8196" width="7.140625" customWidth="1"/>
    <col min="8197" max="8197" width="8" customWidth="1"/>
    <col min="8198" max="8198" width="7.140625" customWidth="1"/>
    <col min="8199" max="8199" width="10.140625" customWidth="1"/>
    <col min="8200" max="8200" width="11.85546875" customWidth="1"/>
    <col min="8201" max="8201" width="7.42578125" customWidth="1"/>
    <col min="8202" max="8202" width="7.28515625" customWidth="1"/>
    <col min="8203" max="8203" width="7.140625" customWidth="1"/>
    <col min="8204" max="8204" width="7.85546875" customWidth="1"/>
    <col min="8205" max="8205" width="7.7109375" customWidth="1"/>
    <col min="8206" max="8206" width="11.5703125" customWidth="1"/>
    <col min="8207" max="8207" width="6.7109375" customWidth="1"/>
    <col min="8208" max="8208" width="7.140625" customWidth="1"/>
    <col min="8209" max="8209" width="7.85546875" customWidth="1"/>
    <col min="8210" max="8210" width="7.5703125" customWidth="1"/>
    <col min="8211" max="8211" width="7.28515625" customWidth="1"/>
    <col min="8212" max="8212" width="12.140625" customWidth="1"/>
    <col min="8213" max="8213" width="12.28515625" customWidth="1"/>
    <col min="8214" max="8214" width="11.42578125" customWidth="1"/>
    <col min="8215" max="8215" width="13.7109375" customWidth="1"/>
    <col min="8217" max="8217" width="11.85546875" customWidth="1"/>
    <col min="8218" max="8218" width="10.85546875" customWidth="1"/>
    <col min="8219" max="8220" width="13.7109375" customWidth="1"/>
    <col min="8221" max="8225" width="9.140625" customWidth="1"/>
    <col min="8449" max="8449" width="25.28515625" customWidth="1"/>
    <col min="8450" max="8450" width="14.7109375" customWidth="1"/>
    <col min="8451" max="8451" width="6.7109375" customWidth="1"/>
    <col min="8452" max="8452" width="7.140625" customWidth="1"/>
    <col min="8453" max="8453" width="8" customWidth="1"/>
    <col min="8454" max="8454" width="7.140625" customWidth="1"/>
    <col min="8455" max="8455" width="10.140625" customWidth="1"/>
    <col min="8456" max="8456" width="11.85546875" customWidth="1"/>
    <col min="8457" max="8457" width="7.42578125" customWidth="1"/>
    <col min="8458" max="8458" width="7.28515625" customWidth="1"/>
    <col min="8459" max="8459" width="7.140625" customWidth="1"/>
    <col min="8460" max="8460" width="7.85546875" customWidth="1"/>
    <col min="8461" max="8461" width="7.7109375" customWidth="1"/>
    <col min="8462" max="8462" width="11.5703125" customWidth="1"/>
    <col min="8463" max="8463" width="6.7109375" customWidth="1"/>
    <col min="8464" max="8464" width="7.140625" customWidth="1"/>
    <col min="8465" max="8465" width="7.85546875" customWidth="1"/>
    <col min="8466" max="8466" width="7.5703125" customWidth="1"/>
    <col min="8467" max="8467" width="7.28515625" customWidth="1"/>
    <col min="8468" max="8468" width="12.140625" customWidth="1"/>
    <col min="8469" max="8469" width="12.28515625" customWidth="1"/>
    <col min="8470" max="8470" width="11.42578125" customWidth="1"/>
    <col min="8471" max="8471" width="13.7109375" customWidth="1"/>
    <col min="8473" max="8473" width="11.85546875" customWidth="1"/>
    <col min="8474" max="8474" width="10.85546875" customWidth="1"/>
    <col min="8475" max="8476" width="13.7109375" customWidth="1"/>
    <col min="8477" max="8481" width="9.140625" customWidth="1"/>
    <col min="8705" max="8705" width="25.28515625" customWidth="1"/>
    <col min="8706" max="8706" width="14.7109375" customWidth="1"/>
    <col min="8707" max="8707" width="6.7109375" customWidth="1"/>
    <col min="8708" max="8708" width="7.140625" customWidth="1"/>
    <col min="8709" max="8709" width="8" customWidth="1"/>
    <col min="8710" max="8710" width="7.140625" customWidth="1"/>
    <col min="8711" max="8711" width="10.140625" customWidth="1"/>
    <col min="8712" max="8712" width="11.85546875" customWidth="1"/>
    <col min="8713" max="8713" width="7.42578125" customWidth="1"/>
    <col min="8714" max="8714" width="7.28515625" customWidth="1"/>
    <col min="8715" max="8715" width="7.140625" customWidth="1"/>
    <col min="8716" max="8716" width="7.85546875" customWidth="1"/>
    <col min="8717" max="8717" width="7.7109375" customWidth="1"/>
    <col min="8718" max="8718" width="11.5703125" customWidth="1"/>
    <col min="8719" max="8719" width="6.7109375" customWidth="1"/>
    <col min="8720" max="8720" width="7.140625" customWidth="1"/>
    <col min="8721" max="8721" width="7.85546875" customWidth="1"/>
    <col min="8722" max="8722" width="7.5703125" customWidth="1"/>
    <col min="8723" max="8723" width="7.28515625" customWidth="1"/>
    <col min="8724" max="8724" width="12.140625" customWidth="1"/>
    <col min="8725" max="8725" width="12.28515625" customWidth="1"/>
    <col min="8726" max="8726" width="11.42578125" customWidth="1"/>
    <col min="8727" max="8727" width="13.7109375" customWidth="1"/>
    <col min="8729" max="8729" width="11.85546875" customWidth="1"/>
    <col min="8730" max="8730" width="10.85546875" customWidth="1"/>
    <col min="8731" max="8732" width="13.7109375" customWidth="1"/>
    <col min="8733" max="8737" width="9.140625" customWidth="1"/>
    <col min="8961" max="8961" width="25.28515625" customWidth="1"/>
    <col min="8962" max="8962" width="14.7109375" customWidth="1"/>
    <col min="8963" max="8963" width="6.7109375" customWidth="1"/>
    <col min="8964" max="8964" width="7.140625" customWidth="1"/>
    <col min="8965" max="8965" width="8" customWidth="1"/>
    <col min="8966" max="8966" width="7.140625" customWidth="1"/>
    <col min="8967" max="8967" width="10.140625" customWidth="1"/>
    <col min="8968" max="8968" width="11.85546875" customWidth="1"/>
    <col min="8969" max="8969" width="7.42578125" customWidth="1"/>
    <col min="8970" max="8970" width="7.28515625" customWidth="1"/>
    <col min="8971" max="8971" width="7.140625" customWidth="1"/>
    <col min="8972" max="8972" width="7.85546875" customWidth="1"/>
    <col min="8973" max="8973" width="7.7109375" customWidth="1"/>
    <col min="8974" max="8974" width="11.5703125" customWidth="1"/>
    <col min="8975" max="8975" width="6.7109375" customWidth="1"/>
    <col min="8976" max="8976" width="7.140625" customWidth="1"/>
    <col min="8977" max="8977" width="7.85546875" customWidth="1"/>
    <col min="8978" max="8978" width="7.5703125" customWidth="1"/>
    <col min="8979" max="8979" width="7.28515625" customWidth="1"/>
    <col min="8980" max="8980" width="12.140625" customWidth="1"/>
    <col min="8981" max="8981" width="12.28515625" customWidth="1"/>
    <col min="8982" max="8982" width="11.42578125" customWidth="1"/>
    <col min="8983" max="8983" width="13.7109375" customWidth="1"/>
    <col min="8985" max="8985" width="11.85546875" customWidth="1"/>
    <col min="8986" max="8986" width="10.85546875" customWidth="1"/>
    <col min="8987" max="8988" width="13.7109375" customWidth="1"/>
    <col min="8989" max="8993" width="9.140625" customWidth="1"/>
    <col min="9217" max="9217" width="25.28515625" customWidth="1"/>
    <col min="9218" max="9218" width="14.7109375" customWidth="1"/>
    <col min="9219" max="9219" width="6.7109375" customWidth="1"/>
    <col min="9220" max="9220" width="7.140625" customWidth="1"/>
    <col min="9221" max="9221" width="8" customWidth="1"/>
    <col min="9222" max="9222" width="7.140625" customWidth="1"/>
    <col min="9223" max="9223" width="10.140625" customWidth="1"/>
    <col min="9224" max="9224" width="11.85546875" customWidth="1"/>
    <col min="9225" max="9225" width="7.42578125" customWidth="1"/>
    <col min="9226" max="9226" width="7.28515625" customWidth="1"/>
    <col min="9227" max="9227" width="7.140625" customWidth="1"/>
    <col min="9228" max="9228" width="7.85546875" customWidth="1"/>
    <col min="9229" max="9229" width="7.7109375" customWidth="1"/>
    <col min="9230" max="9230" width="11.5703125" customWidth="1"/>
    <col min="9231" max="9231" width="6.7109375" customWidth="1"/>
    <col min="9232" max="9232" width="7.140625" customWidth="1"/>
    <col min="9233" max="9233" width="7.85546875" customWidth="1"/>
    <col min="9234" max="9234" width="7.5703125" customWidth="1"/>
    <col min="9235" max="9235" width="7.28515625" customWidth="1"/>
    <col min="9236" max="9236" width="12.140625" customWidth="1"/>
    <col min="9237" max="9237" width="12.28515625" customWidth="1"/>
    <col min="9238" max="9238" width="11.42578125" customWidth="1"/>
    <col min="9239" max="9239" width="13.7109375" customWidth="1"/>
    <col min="9241" max="9241" width="11.85546875" customWidth="1"/>
    <col min="9242" max="9242" width="10.85546875" customWidth="1"/>
    <col min="9243" max="9244" width="13.7109375" customWidth="1"/>
    <col min="9245" max="9249" width="9.140625" customWidth="1"/>
    <col min="9473" max="9473" width="25.28515625" customWidth="1"/>
    <col min="9474" max="9474" width="14.7109375" customWidth="1"/>
    <col min="9475" max="9475" width="6.7109375" customWidth="1"/>
    <col min="9476" max="9476" width="7.140625" customWidth="1"/>
    <col min="9477" max="9477" width="8" customWidth="1"/>
    <col min="9478" max="9478" width="7.140625" customWidth="1"/>
    <col min="9479" max="9479" width="10.140625" customWidth="1"/>
    <col min="9480" max="9480" width="11.85546875" customWidth="1"/>
    <col min="9481" max="9481" width="7.42578125" customWidth="1"/>
    <col min="9482" max="9482" width="7.28515625" customWidth="1"/>
    <col min="9483" max="9483" width="7.140625" customWidth="1"/>
    <col min="9484" max="9484" width="7.85546875" customWidth="1"/>
    <col min="9485" max="9485" width="7.7109375" customWidth="1"/>
    <col min="9486" max="9486" width="11.5703125" customWidth="1"/>
    <col min="9487" max="9487" width="6.7109375" customWidth="1"/>
    <col min="9488" max="9488" width="7.140625" customWidth="1"/>
    <col min="9489" max="9489" width="7.85546875" customWidth="1"/>
    <col min="9490" max="9490" width="7.5703125" customWidth="1"/>
    <col min="9491" max="9491" width="7.28515625" customWidth="1"/>
    <col min="9492" max="9492" width="12.140625" customWidth="1"/>
    <col min="9493" max="9493" width="12.28515625" customWidth="1"/>
    <col min="9494" max="9494" width="11.42578125" customWidth="1"/>
    <col min="9495" max="9495" width="13.7109375" customWidth="1"/>
    <col min="9497" max="9497" width="11.85546875" customWidth="1"/>
    <col min="9498" max="9498" width="10.85546875" customWidth="1"/>
    <col min="9499" max="9500" width="13.7109375" customWidth="1"/>
    <col min="9501" max="9505" width="9.140625" customWidth="1"/>
    <col min="9729" max="9729" width="25.28515625" customWidth="1"/>
    <col min="9730" max="9730" width="14.7109375" customWidth="1"/>
    <col min="9731" max="9731" width="6.7109375" customWidth="1"/>
    <col min="9732" max="9732" width="7.140625" customWidth="1"/>
    <col min="9733" max="9733" width="8" customWidth="1"/>
    <col min="9734" max="9734" width="7.140625" customWidth="1"/>
    <col min="9735" max="9735" width="10.140625" customWidth="1"/>
    <col min="9736" max="9736" width="11.85546875" customWidth="1"/>
    <col min="9737" max="9737" width="7.42578125" customWidth="1"/>
    <col min="9738" max="9738" width="7.28515625" customWidth="1"/>
    <col min="9739" max="9739" width="7.140625" customWidth="1"/>
    <col min="9740" max="9740" width="7.85546875" customWidth="1"/>
    <col min="9741" max="9741" width="7.7109375" customWidth="1"/>
    <col min="9742" max="9742" width="11.5703125" customWidth="1"/>
    <col min="9743" max="9743" width="6.7109375" customWidth="1"/>
    <col min="9744" max="9744" width="7.140625" customWidth="1"/>
    <col min="9745" max="9745" width="7.85546875" customWidth="1"/>
    <col min="9746" max="9746" width="7.5703125" customWidth="1"/>
    <col min="9747" max="9747" width="7.28515625" customWidth="1"/>
    <col min="9748" max="9748" width="12.140625" customWidth="1"/>
    <col min="9749" max="9749" width="12.28515625" customWidth="1"/>
    <col min="9750" max="9750" width="11.42578125" customWidth="1"/>
    <col min="9751" max="9751" width="13.7109375" customWidth="1"/>
    <col min="9753" max="9753" width="11.85546875" customWidth="1"/>
    <col min="9754" max="9754" width="10.85546875" customWidth="1"/>
    <col min="9755" max="9756" width="13.7109375" customWidth="1"/>
    <col min="9757" max="9761" width="9.140625" customWidth="1"/>
    <col min="9985" max="9985" width="25.28515625" customWidth="1"/>
    <col min="9986" max="9986" width="14.7109375" customWidth="1"/>
    <col min="9987" max="9987" width="6.7109375" customWidth="1"/>
    <col min="9988" max="9988" width="7.140625" customWidth="1"/>
    <col min="9989" max="9989" width="8" customWidth="1"/>
    <col min="9990" max="9990" width="7.140625" customWidth="1"/>
    <col min="9991" max="9991" width="10.140625" customWidth="1"/>
    <col min="9992" max="9992" width="11.85546875" customWidth="1"/>
    <col min="9993" max="9993" width="7.42578125" customWidth="1"/>
    <col min="9994" max="9994" width="7.28515625" customWidth="1"/>
    <col min="9995" max="9995" width="7.140625" customWidth="1"/>
    <col min="9996" max="9996" width="7.85546875" customWidth="1"/>
    <col min="9997" max="9997" width="7.7109375" customWidth="1"/>
    <col min="9998" max="9998" width="11.5703125" customWidth="1"/>
    <col min="9999" max="9999" width="6.7109375" customWidth="1"/>
    <col min="10000" max="10000" width="7.140625" customWidth="1"/>
    <col min="10001" max="10001" width="7.85546875" customWidth="1"/>
    <col min="10002" max="10002" width="7.5703125" customWidth="1"/>
    <col min="10003" max="10003" width="7.28515625" customWidth="1"/>
    <col min="10004" max="10004" width="12.140625" customWidth="1"/>
    <col min="10005" max="10005" width="12.28515625" customWidth="1"/>
    <col min="10006" max="10006" width="11.42578125" customWidth="1"/>
    <col min="10007" max="10007" width="13.7109375" customWidth="1"/>
    <col min="10009" max="10009" width="11.85546875" customWidth="1"/>
    <col min="10010" max="10010" width="10.85546875" customWidth="1"/>
    <col min="10011" max="10012" width="13.7109375" customWidth="1"/>
    <col min="10013" max="10017" width="9.140625" customWidth="1"/>
    <col min="10241" max="10241" width="25.28515625" customWidth="1"/>
    <col min="10242" max="10242" width="14.7109375" customWidth="1"/>
    <col min="10243" max="10243" width="6.7109375" customWidth="1"/>
    <col min="10244" max="10244" width="7.140625" customWidth="1"/>
    <col min="10245" max="10245" width="8" customWidth="1"/>
    <col min="10246" max="10246" width="7.140625" customWidth="1"/>
    <col min="10247" max="10247" width="10.140625" customWidth="1"/>
    <col min="10248" max="10248" width="11.85546875" customWidth="1"/>
    <col min="10249" max="10249" width="7.42578125" customWidth="1"/>
    <col min="10250" max="10250" width="7.28515625" customWidth="1"/>
    <col min="10251" max="10251" width="7.140625" customWidth="1"/>
    <col min="10252" max="10252" width="7.85546875" customWidth="1"/>
    <col min="10253" max="10253" width="7.7109375" customWidth="1"/>
    <col min="10254" max="10254" width="11.5703125" customWidth="1"/>
    <col min="10255" max="10255" width="6.7109375" customWidth="1"/>
    <col min="10256" max="10256" width="7.140625" customWidth="1"/>
    <col min="10257" max="10257" width="7.85546875" customWidth="1"/>
    <col min="10258" max="10258" width="7.5703125" customWidth="1"/>
    <col min="10259" max="10259" width="7.28515625" customWidth="1"/>
    <col min="10260" max="10260" width="12.140625" customWidth="1"/>
    <col min="10261" max="10261" width="12.28515625" customWidth="1"/>
    <col min="10262" max="10262" width="11.42578125" customWidth="1"/>
    <col min="10263" max="10263" width="13.7109375" customWidth="1"/>
    <col min="10265" max="10265" width="11.85546875" customWidth="1"/>
    <col min="10266" max="10266" width="10.85546875" customWidth="1"/>
    <col min="10267" max="10268" width="13.7109375" customWidth="1"/>
    <col min="10269" max="10273" width="9.140625" customWidth="1"/>
    <col min="10497" max="10497" width="25.28515625" customWidth="1"/>
    <col min="10498" max="10498" width="14.7109375" customWidth="1"/>
    <col min="10499" max="10499" width="6.7109375" customWidth="1"/>
    <col min="10500" max="10500" width="7.140625" customWidth="1"/>
    <col min="10501" max="10501" width="8" customWidth="1"/>
    <col min="10502" max="10502" width="7.140625" customWidth="1"/>
    <col min="10503" max="10503" width="10.140625" customWidth="1"/>
    <col min="10504" max="10504" width="11.85546875" customWidth="1"/>
    <col min="10505" max="10505" width="7.42578125" customWidth="1"/>
    <col min="10506" max="10506" width="7.28515625" customWidth="1"/>
    <col min="10507" max="10507" width="7.140625" customWidth="1"/>
    <col min="10508" max="10508" width="7.85546875" customWidth="1"/>
    <col min="10509" max="10509" width="7.7109375" customWidth="1"/>
    <col min="10510" max="10510" width="11.5703125" customWidth="1"/>
    <col min="10511" max="10511" width="6.7109375" customWidth="1"/>
    <col min="10512" max="10512" width="7.140625" customWidth="1"/>
    <col min="10513" max="10513" width="7.85546875" customWidth="1"/>
    <col min="10514" max="10514" width="7.5703125" customWidth="1"/>
    <col min="10515" max="10515" width="7.28515625" customWidth="1"/>
    <col min="10516" max="10516" width="12.140625" customWidth="1"/>
    <col min="10517" max="10517" width="12.28515625" customWidth="1"/>
    <col min="10518" max="10518" width="11.42578125" customWidth="1"/>
    <col min="10519" max="10519" width="13.7109375" customWidth="1"/>
    <col min="10521" max="10521" width="11.85546875" customWidth="1"/>
    <col min="10522" max="10522" width="10.85546875" customWidth="1"/>
    <col min="10523" max="10524" width="13.7109375" customWidth="1"/>
    <col min="10525" max="10529" width="9.140625" customWidth="1"/>
    <col min="10753" max="10753" width="25.28515625" customWidth="1"/>
    <col min="10754" max="10754" width="14.7109375" customWidth="1"/>
    <col min="10755" max="10755" width="6.7109375" customWidth="1"/>
    <col min="10756" max="10756" width="7.140625" customWidth="1"/>
    <col min="10757" max="10757" width="8" customWidth="1"/>
    <col min="10758" max="10758" width="7.140625" customWidth="1"/>
    <col min="10759" max="10759" width="10.140625" customWidth="1"/>
    <col min="10760" max="10760" width="11.85546875" customWidth="1"/>
    <col min="10761" max="10761" width="7.42578125" customWidth="1"/>
    <col min="10762" max="10762" width="7.28515625" customWidth="1"/>
    <col min="10763" max="10763" width="7.140625" customWidth="1"/>
    <col min="10764" max="10764" width="7.85546875" customWidth="1"/>
    <col min="10765" max="10765" width="7.7109375" customWidth="1"/>
    <col min="10766" max="10766" width="11.5703125" customWidth="1"/>
    <col min="10767" max="10767" width="6.7109375" customWidth="1"/>
    <col min="10768" max="10768" width="7.140625" customWidth="1"/>
    <col min="10769" max="10769" width="7.85546875" customWidth="1"/>
    <col min="10770" max="10770" width="7.5703125" customWidth="1"/>
    <col min="10771" max="10771" width="7.28515625" customWidth="1"/>
    <col min="10772" max="10772" width="12.140625" customWidth="1"/>
    <col min="10773" max="10773" width="12.28515625" customWidth="1"/>
    <col min="10774" max="10774" width="11.42578125" customWidth="1"/>
    <col min="10775" max="10775" width="13.7109375" customWidth="1"/>
    <col min="10777" max="10777" width="11.85546875" customWidth="1"/>
    <col min="10778" max="10778" width="10.85546875" customWidth="1"/>
    <col min="10779" max="10780" width="13.7109375" customWidth="1"/>
    <col min="10781" max="10785" width="9.140625" customWidth="1"/>
    <col min="11009" max="11009" width="25.28515625" customWidth="1"/>
    <col min="11010" max="11010" width="14.7109375" customWidth="1"/>
    <col min="11011" max="11011" width="6.7109375" customWidth="1"/>
    <col min="11012" max="11012" width="7.140625" customWidth="1"/>
    <col min="11013" max="11013" width="8" customWidth="1"/>
    <col min="11014" max="11014" width="7.140625" customWidth="1"/>
    <col min="11015" max="11015" width="10.140625" customWidth="1"/>
    <col min="11016" max="11016" width="11.85546875" customWidth="1"/>
    <col min="11017" max="11017" width="7.42578125" customWidth="1"/>
    <col min="11018" max="11018" width="7.28515625" customWidth="1"/>
    <col min="11019" max="11019" width="7.140625" customWidth="1"/>
    <col min="11020" max="11020" width="7.85546875" customWidth="1"/>
    <col min="11021" max="11021" width="7.7109375" customWidth="1"/>
    <col min="11022" max="11022" width="11.5703125" customWidth="1"/>
    <col min="11023" max="11023" width="6.7109375" customWidth="1"/>
    <col min="11024" max="11024" width="7.140625" customWidth="1"/>
    <col min="11025" max="11025" width="7.85546875" customWidth="1"/>
    <col min="11026" max="11026" width="7.5703125" customWidth="1"/>
    <col min="11027" max="11027" width="7.28515625" customWidth="1"/>
    <col min="11028" max="11028" width="12.140625" customWidth="1"/>
    <col min="11029" max="11029" width="12.28515625" customWidth="1"/>
    <col min="11030" max="11030" width="11.42578125" customWidth="1"/>
    <col min="11031" max="11031" width="13.7109375" customWidth="1"/>
    <col min="11033" max="11033" width="11.85546875" customWidth="1"/>
    <col min="11034" max="11034" width="10.85546875" customWidth="1"/>
    <col min="11035" max="11036" width="13.7109375" customWidth="1"/>
    <col min="11037" max="11041" width="9.140625" customWidth="1"/>
    <col min="11265" max="11265" width="25.28515625" customWidth="1"/>
    <col min="11266" max="11266" width="14.7109375" customWidth="1"/>
    <col min="11267" max="11267" width="6.7109375" customWidth="1"/>
    <col min="11268" max="11268" width="7.140625" customWidth="1"/>
    <col min="11269" max="11269" width="8" customWidth="1"/>
    <col min="11270" max="11270" width="7.140625" customWidth="1"/>
    <col min="11271" max="11271" width="10.140625" customWidth="1"/>
    <col min="11272" max="11272" width="11.85546875" customWidth="1"/>
    <col min="11273" max="11273" width="7.42578125" customWidth="1"/>
    <col min="11274" max="11274" width="7.28515625" customWidth="1"/>
    <col min="11275" max="11275" width="7.140625" customWidth="1"/>
    <col min="11276" max="11276" width="7.85546875" customWidth="1"/>
    <col min="11277" max="11277" width="7.7109375" customWidth="1"/>
    <col min="11278" max="11278" width="11.5703125" customWidth="1"/>
    <col min="11279" max="11279" width="6.7109375" customWidth="1"/>
    <col min="11280" max="11280" width="7.140625" customWidth="1"/>
    <col min="11281" max="11281" width="7.85546875" customWidth="1"/>
    <col min="11282" max="11282" width="7.5703125" customWidth="1"/>
    <col min="11283" max="11283" width="7.28515625" customWidth="1"/>
    <col min="11284" max="11284" width="12.140625" customWidth="1"/>
    <col min="11285" max="11285" width="12.28515625" customWidth="1"/>
    <col min="11286" max="11286" width="11.42578125" customWidth="1"/>
    <col min="11287" max="11287" width="13.7109375" customWidth="1"/>
    <col min="11289" max="11289" width="11.85546875" customWidth="1"/>
    <col min="11290" max="11290" width="10.85546875" customWidth="1"/>
    <col min="11291" max="11292" width="13.7109375" customWidth="1"/>
    <col min="11293" max="11297" width="9.140625" customWidth="1"/>
    <col min="11521" max="11521" width="25.28515625" customWidth="1"/>
    <col min="11522" max="11522" width="14.7109375" customWidth="1"/>
    <col min="11523" max="11523" width="6.7109375" customWidth="1"/>
    <col min="11524" max="11524" width="7.140625" customWidth="1"/>
    <col min="11525" max="11525" width="8" customWidth="1"/>
    <col min="11526" max="11526" width="7.140625" customWidth="1"/>
    <col min="11527" max="11527" width="10.140625" customWidth="1"/>
    <col min="11528" max="11528" width="11.85546875" customWidth="1"/>
    <col min="11529" max="11529" width="7.42578125" customWidth="1"/>
    <col min="11530" max="11530" width="7.28515625" customWidth="1"/>
    <col min="11531" max="11531" width="7.140625" customWidth="1"/>
    <col min="11532" max="11532" width="7.85546875" customWidth="1"/>
    <col min="11533" max="11533" width="7.7109375" customWidth="1"/>
    <col min="11534" max="11534" width="11.5703125" customWidth="1"/>
    <col min="11535" max="11535" width="6.7109375" customWidth="1"/>
    <col min="11536" max="11536" width="7.140625" customWidth="1"/>
    <col min="11537" max="11537" width="7.85546875" customWidth="1"/>
    <col min="11538" max="11538" width="7.5703125" customWidth="1"/>
    <col min="11539" max="11539" width="7.28515625" customWidth="1"/>
    <col min="11540" max="11540" width="12.140625" customWidth="1"/>
    <col min="11541" max="11541" width="12.28515625" customWidth="1"/>
    <col min="11542" max="11542" width="11.42578125" customWidth="1"/>
    <col min="11543" max="11543" width="13.7109375" customWidth="1"/>
    <col min="11545" max="11545" width="11.85546875" customWidth="1"/>
    <col min="11546" max="11546" width="10.85546875" customWidth="1"/>
    <col min="11547" max="11548" width="13.7109375" customWidth="1"/>
    <col min="11549" max="11553" width="9.140625" customWidth="1"/>
    <col min="11777" max="11777" width="25.28515625" customWidth="1"/>
    <col min="11778" max="11778" width="14.7109375" customWidth="1"/>
    <col min="11779" max="11779" width="6.7109375" customWidth="1"/>
    <col min="11780" max="11780" width="7.140625" customWidth="1"/>
    <col min="11781" max="11781" width="8" customWidth="1"/>
    <col min="11782" max="11782" width="7.140625" customWidth="1"/>
    <col min="11783" max="11783" width="10.140625" customWidth="1"/>
    <col min="11784" max="11784" width="11.85546875" customWidth="1"/>
    <col min="11785" max="11785" width="7.42578125" customWidth="1"/>
    <col min="11786" max="11786" width="7.28515625" customWidth="1"/>
    <col min="11787" max="11787" width="7.140625" customWidth="1"/>
    <col min="11788" max="11788" width="7.85546875" customWidth="1"/>
    <col min="11789" max="11789" width="7.7109375" customWidth="1"/>
    <col min="11790" max="11790" width="11.5703125" customWidth="1"/>
    <col min="11791" max="11791" width="6.7109375" customWidth="1"/>
    <col min="11792" max="11792" width="7.140625" customWidth="1"/>
    <col min="11793" max="11793" width="7.85546875" customWidth="1"/>
    <col min="11794" max="11794" width="7.5703125" customWidth="1"/>
    <col min="11795" max="11795" width="7.28515625" customWidth="1"/>
    <col min="11796" max="11796" width="12.140625" customWidth="1"/>
    <col min="11797" max="11797" width="12.28515625" customWidth="1"/>
    <col min="11798" max="11798" width="11.42578125" customWidth="1"/>
    <col min="11799" max="11799" width="13.7109375" customWidth="1"/>
    <col min="11801" max="11801" width="11.85546875" customWidth="1"/>
    <col min="11802" max="11802" width="10.85546875" customWidth="1"/>
    <col min="11803" max="11804" width="13.7109375" customWidth="1"/>
    <col min="11805" max="11809" width="9.140625" customWidth="1"/>
    <col min="12033" max="12033" width="25.28515625" customWidth="1"/>
    <col min="12034" max="12034" width="14.7109375" customWidth="1"/>
    <col min="12035" max="12035" width="6.7109375" customWidth="1"/>
    <col min="12036" max="12036" width="7.140625" customWidth="1"/>
    <col min="12037" max="12037" width="8" customWidth="1"/>
    <col min="12038" max="12038" width="7.140625" customWidth="1"/>
    <col min="12039" max="12039" width="10.140625" customWidth="1"/>
    <col min="12040" max="12040" width="11.85546875" customWidth="1"/>
    <col min="12041" max="12041" width="7.42578125" customWidth="1"/>
    <col min="12042" max="12042" width="7.28515625" customWidth="1"/>
    <col min="12043" max="12043" width="7.140625" customWidth="1"/>
    <col min="12044" max="12044" width="7.85546875" customWidth="1"/>
    <col min="12045" max="12045" width="7.7109375" customWidth="1"/>
    <col min="12046" max="12046" width="11.5703125" customWidth="1"/>
    <col min="12047" max="12047" width="6.7109375" customWidth="1"/>
    <col min="12048" max="12048" width="7.140625" customWidth="1"/>
    <col min="12049" max="12049" width="7.85546875" customWidth="1"/>
    <col min="12050" max="12050" width="7.5703125" customWidth="1"/>
    <col min="12051" max="12051" width="7.28515625" customWidth="1"/>
    <col min="12052" max="12052" width="12.140625" customWidth="1"/>
    <col min="12053" max="12053" width="12.28515625" customWidth="1"/>
    <col min="12054" max="12054" width="11.42578125" customWidth="1"/>
    <col min="12055" max="12055" width="13.7109375" customWidth="1"/>
    <col min="12057" max="12057" width="11.85546875" customWidth="1"/>
    <col min="12058" max="12058" width="10.85546875" customWidth="1"/>
    <col min="12059" max="12060" width="13.7109375" customWidth="1"/>
    <col min="12061" max="12065" width="9.140625" customWidth="1"/>
    <col min="12289" max="12289" width="25.28515625" customWidth="1"/>
    <col min="12290" max="12290" width="14.7109375" customWidth="1"/>
    <col min="12291" max="12291" width="6.7109375" customWidth="1"/>
    <col min="12292" max="12292" width="7.140625" customWidth="1"/>
    <col min="12293" max="12293" width="8" customWidth="1"/>
    <col min="12294" max="12294" width="7.140625" customWidth="1"/>
    <col min="12295" max="12295" width="10.140625" customWidth="1"/>
    <col min="12296" max="12296" width="11.85546875" customWidth="1"/>
    <col min="12297" max="12297" width="7.42578125" customWidth="1"/>
    <col min="12298" max="12298" width="7.28515625" customWidth="1"/>
    <col min="12299" max="12299" width="7.140625" customWidth="1"/>
    <col min="12300" max="12300" width="7.85546875" customWidth="1"/>
    <col min="12301" max="12301" width="7.7109375" customWidth="1"/>
    <col min="12302" max="12302" width="11.5703125" customWidth="1"/>
    <col min="12303" max="12303" width="6.7109375" customWidth="1"/>
    <col min="12304" max="12304" width="7.140625" customWidth="1"/>
    <col min="12305" max="12305" width="7.85546875" customWidth="1"/>
    <col min="12306" max="12306" width="7.5703125" customWidth="1"/>
    <col min="12307" max="12307" width="7.28515625" customWidth="1"/>
    <col min="12308" max="12308" width="12.140625" customWidth="1"/>
    <col min="12309" max="12309" width="12.28515625" customWidth="1"/>
    <col min="12310" max="12310" width="11.42578125" customWidth="1"/>
    <col min="12311" max="12311" width="13.7109375" customWidth="1"/>
    <col min="12313" max="12313" width="11.85546875" customWidth="1"/>
    <col min="12314" max="12314" width="10.85546875" customWidth="1"/>
    <col min="12315" max="12316" width="13.7109375" customWidth="1"/>
    <col min="12317" max="12321" width="9.140625" customWidth="1"/>
    <col min="12545" max="12545" width="25.28515625" customWidth="1"/>
    <col min="12546" max="12546" width="14.7109375" customWidth="1"/>
    <col min="12547" max="12547" width="6.7109375" customWidth="1"/>
    <col min="12548" max="12548" width="7.140625" customWidth="1"/>
    <col min="12549" max="12549" width="8" customWidth="1"/>
    <col min="12550" max="12550" width="7.140625" customWidth="1"/>
    <col min="12551" max="12551" width="10.140625" customWidth="1"/>
    <col min="12552" max="12552" width="11.85546875" customWidth="1"/>
    <col min="12553" max="12553" width="7.42578125" customWidth="1"/>
    <col min="12554" max="12554" width="7.28515625" customWidth="1"/>
    <col min="12555" max="12555" width="7.140625" customWidth="1"/>
    <col min="12556" max="12556" width="7.85546875" customWidth="1"/>
    <col min="12557" max="12557" width="7.7109375" customWidth="1"/>
    <col min="12558" max="12558" width="11.5703125" customWidth="1"/>
    <col min="12559" max="12559" width="6.7109375" customWidth="1"/>
    <col min="12560" max="12560" width="7.140625" customWidth="1"/>
    <col min="12561" max="12561" width="7.85546875" customWidth="1"/>
    <col min="12562" max="12562" width="7.5703125" customWidth="1"/>
    <col min="12563" max="12563" width="7.28515625" customWidth="1"/>
    <col min="12564" max="12564" width="12.140625" customWidth="1"/>
    <col min="12565" max="12565" width="12.28515625" customWidth="1"/>
    <col min="12566" max="12566" width="11.42578125" customWidth="1"/>
    <col min="12567" max="12567" width="13.7109375" customWidth="1"/>
    <col min="12569" max="12569" width="11.85546875" customWidth="1"/>
    <col min="12570" max="12570" width="10.85546875" customWidth="1"/>
    <col min="12571" max="12572" width="13.7109375" customWidth="1"/>
    <col min="12573" max="12577" width="9.140625" customWidth="1"/>
    <col min="12801" max="12801" width="25.28515625" customWidth="1"/>
    <col min="12802" max="12802" width="14.7109375" customWidth="1"/>
    <col min="12803" max="12803" width="6.7109375" customWidth="1"/>
    <col min="12804" max="12804" width="7.140625" customWidth="1"/>
    <col min="12805" max="12805" width="8" customWidth="1"/>
    <col min="12806" max="12806" width="7.140625" customWidth="1"/>
    <col min="12807" max="12807" width="10.140625" customWidth="1"/>
    <col min="12808" max="12808" width="11.85546875" customWidth="1"/>
    <col min="12809" max="12809" width="7.42578125" customWidth="1"/>
    <col min="12810" max="12810" width="7.28515625" customWidth="1"/>
    <col min="12811" max="12811" width="7.140625" customWidth="1"/>
    <col min="12812" max="12812" width="7.85546875" customWidth="1"/>
    <col min="12813" max="12813" width="7.7109375" customWidth="1"/>
    <col min="12814" max="12814" width="11.5703125" customWidth="1"/>
    <col min="12815" max="12815" width="6.7109375" customWidth="1"/>
    <col min="12816" max="12816" width="7.140625" customWidth="1"/>
    <col min="12817" max="12817" width="7.85546875" customWidth="1"/>
    <col min="12818" max="12818" width="7.5703125" customWidth="1"/>
    <col min="12819" max="12819" width="7.28515625" customWidth="1"/>
    <col min="12820" max="12820" width="12.140625" customWidth="1"/>
    <col min="12821" max="12821" width="12.28515625" customWidth="1"/>
    <col min="12822" max="12822" width="11.42578125" customWidth="1"/>
    <col min="12823" max="12823" width="13.7109375" customWidth="1"/>
    <col min="12825" max="12825" width="11.85546875" customWidth="1"/>
    <col min="12826" max="12826" width="10.85546875" customWidth="1"/>
    <col min="12827" max="12828" width="13.7109375" customWidth="1"/>
    <col min="12829" max="12833" width="9.140625" customWidth="1"/>
    <col min="13057" max="13057" width="25.28515625" customWidth="1"/>
    <col min="13058" max="13058" width="14.7109375" customWidth="1"/>
    <col min="13059" max="13059" width="6.7109375" customWidth="1"/>
    <col min="13060" max="13060" width="7.140625" customWidth="1"/>
    <col min="13061" max="13061" width="8" customWidth="1"/>
    <col min="13062" max="13062" width="7.140625" customWidth="1"/>
    <col min="13063" max="13063" width="10.140625" customWidth="1"/>
    <col min="13064" max="13064" width="11.85546875" customWidth="1"/>
    <col min="13065" max="13065" width="7.42578125" customWidth="1"/>
    <col min="13066" max="13066" width="7.28515625" customWidth="1"/>
    <col min="13067" max="13067" width="7.140625" customWidth="1"/>
    <col min="13068" max="13068" width="7.85546875" customWidth="1"/>
    <col min="13069" max="13069" width="7.7109375" customWidth="1"/>
    <col min="13070" max="13070" width="11.5703125" customWidth="1"/>
    <col min="13071" max="13071" width="6.7109375" customWidth="1"/>
    <col min="13072" max="13072" width="7.140625" customWidth="1"/>
    <col min="13073" max="13073" width="7.85546875" customWidth="1"/>
    <col min="13074" max="13074" width="7.5703125" customWidth="1"/>
    <col min="13075" max="13075" width="7.28515625" customWidth="1"/>
    <col min="13076" max="13076" width="12.140625" customWidth="1"/>
    <col min="13077" max="13077" width="12.28515625" customWidth="1"/>
    <col min="13078" max="13078" width="11.42578125" customWidth="1"/>
    <col min="13079" max="13079" width="13.7109375" customWidth="1"/>
    <col min="13081" max="13081" width="11.85546875" customWidth="1"/>
    <col min="13082" max="13082" width="10.85546875" customWidth="1"/>
    <col min="13083" max="13084" width="13.7109375" customWidth="1"/>
    <col min="13085" max="13089" width="9.140625" customWidth="1"/>
    <col min="13313" max="13313" width="25.28515625" customWidth="1"/>
    <col min="13314" max="13314" width="14.7109375" customWidth="1"/>
    <col min="13315" max="13315" width="6.7109375" customWidth="1"/>
    <col min="13316" max="13316" width="7.140625" customWidth="1"/>
    <col min="13317" max="13317" width="8" customWidth="1"/>
    <col min="13318" max="13318" width="7.140625" customWidth="1"/>
    <col min="13319" max="13319" width="10.140625" customWidth="1"/>
    <col min="13320" max="13320" width="11.85546875" customWidth="1"/>
    <col min="13321" max="13321" width="7.42578125" customWidth="1"/>
    <col min="13322" max="13322" width="7.28515625" customWidth="1"/>
    <col min="13323" max="13323" width="7.140625" customWidth="1"/>
    <col min="13324" max="13324" width="7.85546875" customWidth="1"/>
    <col min="13325" max="13325" width="7.7109375" customWidth="1"/>
    <col min="13326" max="13326" width="11.5703125" customWidth="1"/>
    <col min="13327" max="13327" width="6.7109375" customWidth="1"/>
    <col min="13328" max="13328" width="7.140625" customWidth="1"/>
    <col min="13329" max="13329" width="7.85546875" customWidth="1"/>
    <col min="13330" max="13330" width="7.5703125" customWidth="1"/>
    <col min="13331" max="13331" width="7.28515625" customWidth="1"/>
    <col min="13332" max="13332" width="12.140625" customWidth="1"/>
    <col min="13333" max="13333" width="12.28515625" customWidth="1"/>
    <col min="13334" max="13334" width="11.42578125" customWidth="1"/>
    <col min="13335" max="13335" width="13.7109375" customWidth="1"/>
    <col min="13337" max="13337" width="11.85546875" customWidth="1"/>
    <col min="13338" max="13338" width="10.85546875" customWidth="1"/>
    <col min="13339" max="13340" width="13.7109375" customWidth="1"/>
    <col min="13341" max="13345" width="9.140625" customWidth="1"/>
    <col min="13569" max="13569" width="25.28515625" customWidth="1"/>
    <col min="13570" max="13570" width="14.7109375" customWidth="1"/>
    <col min="13571" max="13571" width="6.7109375" customWidth="1"/>
    <col min="13572" max="13572" width="7.140625" customWidth="1"/>
    <col min="13573" max="13573" width="8" customWidth="1"/>
    <col min="13574" max="13574" width="7.140625" customWidth="1"/>
    <col min="13575" max="13575" width="10.140625" customWidth="1"/>
    <col min="13576" max="13576" width="11.85546875" customWidth="1"/>
    <col min="13577" max="13577" width="7.42578125" customWidth="1"/>
    <col min="13578" max="13578" width="7.28515625" customWidth="1"/>
    <col min="13579" max="13579" width="7.140625" customWidth="1"/>
    <col min="13580" max="13580" width="7.85546875" customWidth="1"/>
    <col min="13581" max="13581" width="7.7109375" customWidth="1"/>
    <col min="13582" max="13582" width="11.5703125" customWidth="1"/>
    <col min="13583" max="13583" width="6.7109375" customWidth="1"/>
    <col min="13584" max="13584" width="7.140625" customWidth="1"/>
    <col min="13585" max="13585" width="7.85546875" customWidth="1"/>
    <col min="13586" max="13586" width="7.5703125" customWidth="1"/>
    <col min="13587" max="13587" width="7.28515625" customWidth="1"/>
    <col min="13588" max="13588" width="12.140625" customWidth="1"/>
    <col min="13589" max="13589" width="12.28515625" customWidth="1"/>
    <col min="13590" max="13590" width="11.42578125" customWidth="1"/>
    <col min="13591" max="13591" width="13.7109375" customWidth="1"/>
    <col min="13593" max="13593" width="11.85546875" customWidth="1"/>
    <col min="13594" max="13594" width="10.85546875" customWidth="1"/>
    <col min="13595" max="13596" width="13.7109375" customWidth="1"/>
    <col min="13597" max="13601" width="9.140625" customWidth="1"/>
    <col min="13825" max="13825" width="25.28515625" customWidth="1"/>
    <col min="13826" max="13826" width="14.7109375" customWidth="1"/>
    <col min="13827" max="13827" width="6.7109375" customWidth="1"/>
    <col min="13828" max="13828" width="7.140625" customWidth="1"/>
    <col min="13829" max="13829" width="8" customWidth="1"/>
    <col min="13830" max="13830" width="7.140625" customWidth="1"/>
    <col min="13831" max="13831" width="10.140625" customWidth="1"/>
    <col min="13832" max="13832" width="11.85546875" customWidth="1"/>
    <col min="13833" max="13833" width="7.42578125" customWidth="1"/>
    <col min="13834" max="13834" width="7.28515625" customWidth="1"/>
    <col min="13835" max="13835" width="7.140625" customWidth="1"/>
    <col min="13836" max="13836" width="7.85546875" customWidth="1"/>
    <col min="13837" max="13837" width="7.7109375" customWidth="1"/>
    <col min="13838" max="13838" width="11.5703125" customWidth="1"/>
    <col min="13839" max="13839" width="6.7109375" customWidth="1"/>
    <col min="13840" max="13840" width="7.140625" customWidth="1"/>
    <col min="13841" max="13841" width="7.85546875" customWidth="1"/>
    <col min="13842" max="13842" width="7.5703125" customWidth="1"/>
    <col min="13843" max="13843" width="7.28515625" customWidth="1"/>
    <col min="13844" max="13844" width="12.140625" customWidth="1"/>
    <col min="13845" max="13845" width="12.28515625" customWidth="1"/>
    <col min="13846" max="13846" width="11.42578125" customWidth="1"/>
    <col min="13847" max="13847" width="13.7109375" customWidth="1"/>
    <col min="13849" max="13849" width="11.85546875" customWidth="1"/>
    <col min="13850" max="13850" width="10.85546875" customWidth="1"/>
    <col min="13851" max="13852" width="13.7109375" customWidth="1"/>
    <col min="13853" max="13857" width="9.140625" customWidth="1"/>
    <col min="14081" max="14081" width="25.28515625" customWidth="1"/>
    <col min="14082" max="14082" width="14.7109375" customWidth="1"/>
    <col min="14083" max="14083" width="6.7109375" customWidth="1"/>
    <col min="14084" max="14084" width="7.140625" customWidth="1"/>
    <col min="14085" max="14085" width="8" customWidth="1"/>
    <col min="14086" max="14086" width="7.140625" customWidth="1"/>
    <col min="14087" max="14087" width="10.140625" customWidth="1"/>
    <col min="14088" max="14088" width="11.85546875" customWidth="1"/>
    <col min="14089" max="14089" width="7.42578125" customWidth="1"/>
    <col min="14090" max="14090" width="7.28515625" customWidth="1"/>
    <col min="14091" max="14091" width="7.140625" customWidth="1"/>
    <col min="14092" max="14092" width="7.85546875" customWidth="1"/>
    <col min="14093" max="14093" width="7.7109375" customWidth="1"/>
    <col min="14094" max="14094" width="11.5703125" customWidth="1"/>
    <col min="14095" max="14095" width="6.7109375" customWidth="1"/>
    <col min="14096" max="14096" width="7.140625" customWidth="1"/>
    <col min="14097" max="14097" width="7.85546875" customWidth="1"/>
    <col min="14098" max="14098" width="7.5703125" customWidth="1"/>
    <col min="14099" max="14099" width="7.28515625" customWidth="1"/>
    <col min="14100" max="14100" width="12.140625" customWidth="1"/>
    <col min="14101" max="14101" width="12.28515625" customWidth="1"/>
    <col min="14102" max="14102" width="11.42578125" customWidth="1"/>
    <col min="14103" max="14103" width="13.7109375" customWidth="1"/>
    <col min="14105" max="14105" width="11.85546875" customWidth="1"/>
    <col min="14106" max="14106" width="10.85546875" customWidth="1"/>
    <col min="14107" max="14108" width="13.7109375" customWidth="1"/>
    <col min="14109" max="14113" width="9.140625" customWidth="1"/>
    <col min="14337" max="14337" width="25.28515625" customWidth="1"/>
    <col min="14338" max="14338" width="14.7109375" customWidth="1"/>
    <col min="14339" max="14339" width="6.7109375" customWidth="1"/>
    <col min="14340" max="14340" width="7.140625" customWidth="1"/>
    <col min="14341" max="14341" width="8" customWidth="1"/>
    <col min="14342" max="14342" width="7.140625" customWidth="1"/>
    <col min="14343" max="14343" width="10.140625" customWidth="1"/>
    <col min="14344" max="14344" width="11.85546875" customWidth="1"/>
    <col min="14345" max="14345" width="7.42578125" customWidth="1"/>
    <col min="14346" max="14346" width="7.28515625" customWidth="1"/>
    <col min="14347" max="14347" width="7.140625" customWidth="1"/>
    <col min="14348" max="14348" width="7.85546875" customWidth="1"/>
    <col min="14349" max="14349" width="7.7109375" customWidth="1"/>
    <col min="14350" max="14350" width="11.5703125" customWidth="1"/>
    <col min="14351" max="14351" width="6.7109375" customWidth="1"/>
    <col min="14352" max="14352" width="7.140625" customWidth="1"/>
    <col min="14353" max="14353" width="7.85546875" customWidth="1"/>
    <col min="14354" max="14354" width="7.5703125" customWidth="1"/>
    <col min="14355" max="14355" width="7.28515625" customWidth="1"/>
    <col min="14356" max="14356" width="12.140625" customWidth="1"/>
    <col min="14357" max="14357" width="12.28515625" customWidth="1"/>
    <col min="14358" max="14358" width="11.42578125" customWidth="1"/>
    <col min="14359" max="14359" width="13.7109375" customWidth="1"/>
    <col min="14361" max="14361" width="11.85546875" customWidth="1"/>
    <col min="14362" max="14362" width="10.85546875" customWidth="1"/>
    <col min="14363" max="14364" width="13.7109375" customWidth="1"/>
    <col min="14365" max="14369" width="9.140625" customWidth="1"/>
    <col min="14593" max="14593" width="25.28515625" customWidth="1"/>
    <col min="14594" max="14594" width="14.7109375" customWidth="1"/>
    <col min="14595" max="14595" width="6.7109375" customWidth="1"/>
    <col min="14596" max="14596" width="7.140625" customWidth="1"/>
    <col min="14597" max="14597" width="8" customWidth="1"/>
    <col min="14598" max="14598" width="7.140625" customWidth="1"/>
    <col min="14599" max="14599" width="10.140625" customWidth="1"/>
    <col min="14600" max="14600" width="11.85546875" customWidth="1"/>
    <col min="14601" max="14601" width="7.42578125" customWidth="1"/>
    <col min="14602" max="14602" width="7.28515625" customWidth="1"/>
    <col min="14603" max="14603" width="7.140625" customWidth="1"/>
    <col min="14604" max="14604" width="7.85546875" customWidth="1"/>
    <col min="14605" max="14605" width="7.7109375" customWidth="1"/>
    <col min="14606" max="14606" width="11.5703125" customWidth="1"/>
    <col min="14607" max="14607" width="6.7109375" customWidth="1"/>
    <col min="14608" max="14608" width="7.140625" customWidth="1"/>
    <col min="14609" max="14609" width="7.85546875" customWidth="1"/>
    <col min="14610" max="14610" width="7.5703125" customWidth="1"/>
    <col min="14611" max="14611" width="7.28515625" customWidth="1"/>
    <col min="14612" max="14612" width="12.140625" customWidth="1"/>
    <col min="14613" max="14613" width="12.28515625" customWidth="1"/>
    <col min="14614" max="14614" width="11.42578125" customWidth="1"/>
    <col min="14615" max="14615" width="13.7109375" customWidth="1"/>
    <col min="14617" max="14617" width="11.85546875" customWidth="1"/>
    <col min="14618" max="14618" width="10.85546875" customWidth="1"/>
    <col min="14619" max="14620" width="13.7109375" customWidth="1"/>
    <col min="14621" max="14625" width="9.140625" customWidth="1"/>
    <col min="14849" max="14849" width="25.28515625" customWidth="1"/>
    <col min="14850" max="14850" width="14.7109375" customWidth="1"/>
    <col min="14851" max="14851" width="6.7109375" customWidth="1"/>
    <col min="14852" max="14852" width="7.140625" customWidth="1"/>
    <col min="14853" max="14853" width="8" customWidth="1"/>
    <col min="14854" max="14854" width="7.140625" customWidth="1"/>
    <col min="14855" max="14855" width="10.140625" customWidth="1"/>
    <col min="14856" max="14856" width="11.85546875" customWidth="1"/>
    <col min="14857" max="14857" width="7.42578125" customWidth="1"/>
    <col min="14858" max="14858" width="7.28515625" customWidth="1"/>
    <col min="14859" max="14859" width="7.140625" customWidth="1"/>
    <col min="14860" max="14860" width="7.85546875" customWidth="1"/>
    <col min="14861" max="14861" width="7.7109375" customWidth="1"/>
    <col min="14862" max="14862" width="11.5703125" customWidth="1"/>
    <col min="14863" max="14863" width="6.7109375" customWidth="1"/>
    <col min="14864" max="14864" width="7.140625" customWidth="1"/>
    <col min="14865" max="14865" width="7.85546875" customWidth="1"/>
    <col min="14866" max="14866" width="7.5703125" customWidth="1"/>
    <col min="14867" max="14867" width="7.28515625" customWidth="1"/>
    <col min="14868" max="14868" width="12.140625" customWidth="1"/>
    <col min="14869" max="14869" width="12.28515625" customWidth="1"/>
    <col min="14870" max="14870" width="11.42578125" customWidth="1"/>
    <col min="14871" max="14871" width="13.7109375" customWidth="1"/>
    <col min="14873" max="14873" width="11.85546875" customWidth="1"/>
    <col min="14874" max="14874" width="10.85546875" customWidth="1"/>
    <col min="14875" max="14876" width="13.7109375" customWidth="1"/>
    <col min="14877" max="14881" width="9.140625" customWidth="1"/>
    <col min="15105" max="15105" width="25.28515625" customWidth="1"/>
    <col min="15106" max="15106" width="14.7109375" customWidth="1"/>
    <col min="15107" max="15107" width="6.7109375" customWidth="1"/>
    <col min="15108" max="15108" width="7.140625" customWidth="1"/>
    <col min="15109" max="15109" width="8" customWidth="1"/>
    <col min="15110" max="15110" width="7.140625" customWidth="1"/>
    <col min="15111" max="15111" width="10.140625" customWidth="1"/>
    <col min="15112" max="15112" width="11.85546875" customWidth="1"/>
    <col min="15113" max="15113" width="7.42578125" customWidth="1"/>
    <col min="15114" max="15114" width="7.28515625" customWidth="1"/>
    <col min="15115" max="15115" width="7.140625" customWidth="1"/>
    <col min="15116" max="15116" width="7.85546875" customWidth="1"/>
    <col min="15117" max="15117" width="7.7109375" customWidth="1"/>
    <col min="15118" max="15118" width="11.5703125" customWidth="1"/>
    <col min="15119" max="15119" width="6.7109375" customWidth="1"/>
    <col min="15120" max="15120" width="7.140625" customWidth="1"/>
    <col min="15121" max="15121" width="7.85546875" customWidth="1"/>
    <col min="15122" max="15122" width="7.5703125" customWidth="1"/>
    <col min="15123" max="15123" width="7.28515625" customWidth="1"/>
    <col min="15124" max="15124" width="12.140625" customWidth="1"/>
    <col min="15125" max="15125" width="12.28515625" customWidth="1"/>
    <col min="15126" max="15126" width="11.42578125" customWidth="1"/>
    <col min="15127" max="15127" width="13.7109375" customWidth="1"/>
    <col min="15129" max="15129" width="11.85546875" customWidth="1"/>
    <col min="15130" max="15130" width="10.85546875" customWidth="1"/>
    <col min="15131" max="15132" width="13.7109375" customWidth="1"/>
    <col min="15133" max="15137" width="9.140625" customWidth="1"/>
    <col min="15361" max="15361" width="25.28515625" customWidth="1"/>
    <col min="15362" max="15362" width="14.7109375" customWidth="1"/>
    <col min="15363" max="15363" width="6.7109375" customWidth="1"/>
    <col min="15364" max="15364" width="7.140625" customWidth="1"/>
    <col min="15365" max="15365" width="8" customWidth="1"/>
    <col min="15366" max="15366" width="7.140625" customWidth="1"/>
    <col min="15367" max="15367" width="10.140625" customWidth="1"/>
    <col min="15368" max="15368" width="11.85546875" customWidth="1"/>
    <col min="15369" max="15369" width="7.42578125" customWidth="1"/>
    <col min="15370" max="15370" width="7.28515625" customWidth="1"/>
    <col min="15371" max="15371" width="7.140625" customWidth="1"/>
    <col min="15372" max="15372" width="7.85546875" customWidth="1"/>
    <col min="15373" max="15373" width="7.7109375" customWidth="1"/>
    <col min="15374" max="15374" width="11.5703125" customWidth="1"/>
    <col min="15375" max="15375" width="6.7109375" customWidth="1"/>
    <col min="15376" max="15376" width="7.140625" customWidth="1"/>
    <col min="15377" max="15377" width="7.85546875" customWidth="1"/>
    <col min="15378" max="15378" width="7.5703125" customWidth="1"/>
    <col min="15379" max="15379" width="7.28515625" customWidth="1"/>
    <col min="15380" max="15380" width="12.140625" customWidth="1"/>
    <col min="15381" max="15381" width="12.28515625" customWidth="1"/>
    <col min="15382" max="15382" width="11.42578125" customWidth="1"/>
    <col min="15383" max="15383" width="13.7109375" customWidth="1"/>
    <col min="15385" max="15385" width="11.85546875" customWidth="1"/>
    <col min="15386" max="15386" width="10.85546875" customWidth="1"/>
    <col min="15387" max="15388" width="13.7109375" customWidth="1"/>
    <col min="15389" max="15393" width="9.140625" customWidth="1"/>
    <col min="15617" max="15617" width="25.28515625" customWidth="1"/>
    <col min="15618" max="15618" width="14.7109375" customWidth="1"/>
    <col min="15619" max="15619" width="6.7109375" customWidth="1"/>
    <col min="15620" max="15620" width="7.140625" customWidth="1"/>
    <col min="15621" max="15621" width="8" customWidth="1"/>
    <col min="15622" max="15622" width="7.140625" customWidth="1"/>
    <col min="15623" max="15623" width="10.140625" customWidth="1"/>
    <col min="15624" max="15624" width="11.85546875" customWidth="1"/>
    <col min="15625" max="15625" width="7.42578125" customWidth="1"/>
    <col min="15626" max="15626" width="7.28515625" customWidth="1"/>
    <col min="15627" max="15627" width="7.140625" customWidth="1"/>
    <col min="15628" max="15628" width="7.85546875" customWidth="1"/>
    <col min="15629" max="15629" width="7.7109375" customWidth="1"/>
    <col min="15630" max="15630" width="11.5703125" customWidth="1"/>
    <col min="15631" max="15631" width="6.7109375" customWidth="1"/>
    <col min="15632" max="15632" width="7.140625" customWidth="1"/>
    <col min="15633" max="15633" width="7.85546875" customWidth="1"/>
    <col min="15634" max="15634" width="7.5703125" customWidth="1"/>
    <col min="15635" max="15635" width="7.28515625" customWidth="1"/>
    <col min="15636" max="15636" width="12.140625" customWidth="1"/>
    <col min="15637" max="15637" width="12.28515625" customWidth="1"/>
    <col min="15638" max="15638" width="11.42578125" customWidth="1"/>
    <col min="15639" max="15639" width="13.7109375" customWidth="1"/>
    <col min="15641" max="15641" width="11.85546875" customWidth="1"/>
    <col min="15642" max="15642" width="10.85546875" customWidth="1"/>
    <col min="15643" max="15644" width="13.7109375" customWidth="1"/>
    <col min="15645" max="15649" width="9.140625" customWidth="1"/>
    <col min="15873" max="15873" width="25.28515625" customWidth="1"/>
    <col min="15874" max="15874" width="14.7109375" customWidth="1"/>
    <col min="15875" max="15875" width="6.7109375" customWidth="1"/>
    <col min="15876" max="15876" width="7.140625" customWidth="1"/>
    <col min="15877" max="15877" width="8" customWidth="1"/>
    <col min="15878" max="15878" width="7.140625" customWidth="1"/>
    <col min="15879" max="15879" width="10.140625" customWidth="1"/>
    <col min="15880" max="15880" width="11.85546875" customWidth="1"/>
    <col min="15881" max="15881" width="7.42578125" customWidth="1"/>
    <col min="15882" max="15882" width="7.28515625" customWidth="1"/>
    <col min="15883" max="15883" width="7.140625" customWidth="1"/>
    <col min="15884" max="15884" width="7.85546875" customWidth="1"/>
    <col min="15885" max="15885" width="7.7109375" customWidth="1"/>
    <col min="15886" max="15886" width="11.5703125" customWidth="1"/>
    <col min="15887" max="15887" width="6.7109375" customWidth="1"/>
    <col min="15888" max="15888" width="7.140625" customWidth="1"/>
    <col min="15889" max="15889" width="7.85546875" customWidth="1"/>
    <col min="15890" max="15890" width="7.5703125" customWidth="1"/>
    <col min="15891" max="15891" width="7.28515625" customWidth="1"/>
    <col min="15892" max="15892" width="12.140625" customWidth="1"/>
    <col min="15893" max="15893" width="12.28515625" customWidth="1"/>
    <col min="15894" max="15894" width="11.42578125" customWidth="1"/>
    <col min="15895" max="15895" width="13.7109375" customWidth="1"/>
    <col min="15897" max="15897" width="11.85546875" customWidth="1"/>
    <col min="15898" max="15898" width="10.85546875" customWidth="1"/>
    <col min="15899" max="15900" width="13.7109375" customWidth="1"/>
    <col min="15901" max="15905" width="9.140625" customWidth="1"/>
    <col min="16129" max="16129" width="25.28515625" customWidth="1"/>
    <col min="16130" max="16130" width="14.7109375" customWidth="1"/>
    <col min="16131" max="16131" width="6.7109375" customWidth="1"/>
    <col min="16132" max="16132" width="7.140625" customWidth="1"/>
    <col min="16133" max="16133" width="8" customWidth="1"/>
    <col min="16134" max="16134" width="7.140625" customWidth="1"/>
    <col min="16135" max="16135" width="10.140625" customWidth="1"/>
    <col min="16136" max="16136" width="11.85546875" customWidth="1"/>
    <col min="16137" max="16137" width="7.42578125" customWidth="1"/>
    <col min="16138" max="16138" width="7.28515625" customWidth="1"/>
    <col min="16139" max="16139" width="7.140625" customWidth="1"/>
    <col min="16140" max="16140" width="7.85546875" customWidth="1"/>
    <col min="16141" max="16141" width="7.7109375" customWidth="1"/>
    <col min="16142" max="16142" width="11.5703125" customWidth="1"/>
    <col min="16143" max="16143" width="6.7109375" customWidth="1"/>
    <col min="16144" max="16144" width="7.140625" customWidth="1"/>
    <col min="16145" max="16145" width="7.85546875" customWidth="1"/>
    <col min="16146" max="16146" width="7.5703125" customWidth="1"/>
    <col min="16147" max="16147" width="7.28515625" customWidth="1"/>
    <col min="16148" max="16148" width="12.140625" customWidth="1"/>
    <col min="16149" max="16149" width="12.28515625" customWidth="1"/>
    <col min="16150" max="16150" width="11.42578125" customWidth="1"/>
    <col min="16151" max="16151" width="13.7109375" customWidth="1"/>
    <col min="16153" max="16153" width="11.85546875" customWidth="1"/>
    <col min="16154" max="16154" width="10.85546875" customWidth="1"/>
    <col min="16155" max="16156" width="13.7109375" customWidth="1"/>
    <col min="16157" max="16161" width="9.140625" customWidth="1"/>
  </cols>
  <sheetData>
    <row r="1" spans="1:34" ht="18.75">
      <c r="A1" s="428" t="s">
        <v>289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34" ht="18.75">
      <c r="A2" s="428">
        <v>2021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34" ht="18.75">
      <c r="A3" s="428" t="s">
        <v>273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34" ht="19.5" thickBo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34" ht="19.5" thickBot="1">
      <c r="A5" s="142"/>
      <c r="B5" s="145"/>
      <c r="C5" s="146" t="s">
        <v>203</v>
      </c>
      <c r="D5" s="147"/>
      <c r="E5" s="147"/>
      <c r="F5" s="147"/>
      <c r="G5" s="147"/>
      <c r="H5" s="148"/>
      <c r="I5" s="149" t="s">
        <v>204</v>
      </c>
      <c r="J5" s="150"/>
      <c r="K5" s="150"/>
      <c r="L5" s="150"/>
      <c r="M5" s="150"/>
      <c r="N5" s="429"/>
      <c r="O5" s="151" t="s">
        <v>205</v>
      </c>
      <c r="P5" s="152"/>
      <c r="Q5" s="152"/>
      <c r="R5" s="152"/>
      <c r="S5" s="152"/>
      <c r="T5" s="153"/>
      <c r="U5" s="430"/>
      <c r="V5" s="144"/>
      <c r="W5" s="144"/>
      <c r="X5" s="144"/>
    </row>
    <row r="6" spans="1:34" ht="19.5" thickBot="1">
      <c r="A6" s="142"/>
      <c r="B6" s="145"/>
      <c r="C6" s="154" t="s">
        <v>206</v>
      </c>
      <c r="D6" s="155"/>
      <c r="E6" s="155"/>
      <c r="F6" s="155"/>
      <c r="G6" s="155"/>
      <c r="H6" s="156"/>
      <c r="I6" s="431" t="s">
        <v>207</v>
      </c>
      <c r="J6" s="432"/>
      <c r="K6" s="432"/>
      <c r="L6" s="432"/>
      <c r="M6" s="432"/>
      <c r="N6" s="433"/>
      <c r="O6" s="434" t="s">
        <v>208</v>
      </c>
      <c r="P6" s="435"/>
      <c r="Q6" s="435"/>
      <c r="R6" s="435"/>
      <c r="S6" s="435"/>
      <c r="T6" s="436"/>
    </row>
    <row r="7" spans="1:34" ht="57" customHeight="1" thickBot="1">
      <c r="A7" s="160" t="s">
        <v>23</v>
      </c>
      <c r="B7" s="160" t="s">
        <v>209</v>
      </c>
      <c r="C7" s="437" t="s">
        <v>210</v>
      </c>
      <c r="D7" s="438" t="s">
        <v>211</v>
      </c>
      <c r="E7" s="438" t="s">
        <v>212</v>
      </c>
      <c r="F7" s="438" t="s">
        <v>213</v>
      </c>
      <c r="G7" s="438" t="s">
        <v>214</v>
      </c>
      <c r="H7" s="439" t="s">
        <v>215</v>
      </c>
      <c r="I7" s="440" t="s">
        <v>210</v>
      </c>
      <c r="J7" s="441" t="s">
        <v>211</v>
      </c>
      <c r="K7" s="441" t="s">
        <v>212</v>
      </c>
      <c r="L7" s="441" t="s">
        <v>213</v>
      </c>
      <c r="M7" s="442" t="s">
        <v>214</v>
      </c>
      <c r="N7" s="443" t="s">
        <v>215</v>
      </c>
      <c r="O7" s="444" t="s">
        <v>210</v>
      </c>
      <c r="P7" s="445" t="s">
        <v>211</v>
      </c>
      <c r="Q7" s="445" t="s">
        <v>212</v>
      </c>
      <c r="R7" s="445" t="s">
        <v>213</v>
      </c>
      <c r="S7" s="445" t="s">
        <v>214</v>
      </c>
      <c r="T7" s="446" t="s">
        <v>215</v>
      </c>
      <c r="U7" s="166" t="s">
        <v>12</v>
      </c>
      <c r="V7" s="447" t="s">
        <v>274</v>
      </c>
      <c r="W7" s="166" t="s">
        <v>13</v>
      </c>
      <c r="X7" s="160" t="s">
        <v>24</v>
      </c>
      <c r="Y7" s="166" t="s">
        <v>217</v>
      </c>
      <c r="Z7" s="8" t="s">
        <v>275</v>
      </c>
      <c r="AA7" s="166" t="s">
        <v>220</v>
      </c>
      <c r="AB7" s="448"/>
      <c r="AC7" s="449">
        <v>1</v>
      </c>
      <c r="AD7" s="450">
        <v>2</v>
      </c>
      <c r="AE7" s="451">
        <v>3</v>
      </c>
    </row>
    <row r="8" spans="1:34">
      <c r="A8" s="452" t="s">
        <v>88</v>
      </c>
      <c r="B8" s="173" t="s">
        <v>89</v>
      </c>
      <c r="C8" s="453" t="s">
        <v>44</v>
      </c>
      <c r="D8" s="454">
        <v>0</v>
      </c>
      <c r="E8" s="454">
        <v>1.1200000000000001</v>
      </c>
      <c r="F8" s="455">
        <v>1.1200000000000001</v>
      </c>
      <c r="G8" s="264">
        <v>74</v>
      </c>
      <c r="H8" s="178">
        <v>33.027522935779821</v>
      </c>
      <c r="I8" s="206" t="s">
        <v>44</v>
      </c>
      <c r="J8" s="207">
        <v>9.7200000000000006</v>
      </c>
      <c r="K8" s="207">
        <v>13.940000000000001</v>
      </c>
      <c r="L8" s="182">
        <v>23.660000000000004</v>
      </c>
      <c r="M8" s="208">
        <v>86</v>
      </c>
      <c r="N8" s="209">
        <v>57.499999999999993</v>
      </c>
      <c r="O8" s="274" t="s">
        <v>44</v>
      </c>
      <c r="P8" s="236">
        <v>19.659999999999997</v>
      </c>
      <c r="Q8" s="9">
        <v>17.02</v>
      </c>
      <c r="R8" s="185">
        <f t="shared" ref="R8:R19" si="0">+P8+Q8</f>
        <v>36.679999999999993</v>
      </c>
      <c r="S8" s="237">
        <v>9</v>
      </c>
      <c r="T8" s="456">
        <v>89.041095890410958</v>
      </c>
      <c r="U8" s="457">
        <f t="shared" ref="U8:U21" si="1">+H8+N8+T8</f>
        <v>179.56861882619077</v>
      </c>
      <c r="V8" s="458">
        <v>33.027522935779821</v>
      </c>
      <c r="W8" s="459">
        <f t="shared" ref="W8:W21" si="2">+U8-V8</f>
        <v>146.54109589041096</v>
      </c>
      <c r="X8" s="460">
        <v>1</v>
      </c>
      <c r="Y8" s="196">
        <f t="shared" ref="Y8:Y21" si="3">+F8+L8+R8</f>
        <v>61.459999999999994</v>
      </c>
      <c r="Z8" s="461">
        <v>1.1200000000000001</v>
      </c>
      <c r="AA8" s="462">
        <f t="shared" ref="AA8:AA21" si="4">+Y8-Z8</f>
        <v>60.339999999999996</v>
      </c>
      <c r="AB8" s="463"/>
      <c r="AC8" s="464"/>
      <c r="AD8" s="246"/>
      <c r="AE8" s="465">
        <v>1</v>
      </c>
    </row>
    <row r="9" spans="1:34">
      <c r="A9" s="466" t="s">
        <v>124</v>
      </c>
      <c r="B9" s="173" t="s">
        <v>89</v>
      </c>
      <c r="C9" s="453" t="s">
        <v>44</v>
      </c>
      <c r="D9" s="455">
        <v>0</v>
      </c>
      <c r="E9" s="455">
        <v>1.1200000000000001</v>
      </c>
      <c r="F9" s="455">
        <v>1.1200000000000001</v>
      </c>
      <c r="G9" s="264">
        <v>74</v>
      </c>
      <c r="H9" s="178">
        <v>33.027522935779821</v>
      </c>
      <c r="I9" s="179" t="s">
        <v>44</v>
      </c>
      <c r="J9" s="180">
        <v>9.7200000000000006</v>
      </c>
      <c r="K9" s="181">
        <v>13.940000000000001</v>
      </c>
      <c r="L9" s="182">
        <v>23.660000000000004</v>
      </c>
      <c r="M9" s="134">
        <v>86</v>
      </c>
      <c r="N9" s="183">
        <v>57.499999999999993</v>
      </c>
      <c r="O9" s="274" t="s">
        <v>44</v>
      </c>
      <c r="P9" s="236">
        <v>19.659999999999997</v>
      </c>
      <c r="Q9" s="9">
        <v>17.02</v>
      </c>
      <c r="R9" s="185">
        <f t="shared" si="0"/>
        <v>36.679999999999993</v>
      </c>
      <c r="S9" s="237">
        <v>9</v>
      </c>
      <c r="T9" s="456">
        <v>89.041095890410958</v>
      </c>
      <c r="U9" s="457">
        <f t="shared" si="1"/>
        <v>179.56861882619077</v>
      </c>
      <c r="V9" s="458">
        <v>33.027522935779821</v>
      </c>
      <c r="W9" s="459">
        <f t="shared" si="2"/>
        <v>146.54109589041096</v>
      </c>
      <c r="X9" s="460">
        <v>1</v>
      </c>
      <c r="Y9" s="196">
        <f t="shared" si="3"/>
        <v>61.459999999999994</v>
      </c>
      <c r="Z9" s="461">
        <v>1.1200000000000001</v>
      </c>
      <c r="AA9" s="462">
        <f t="shared" si="4"/>
        <v>60.339999999999996</v>
      </c>
      <c r="AB9" s="467"/>
      <c r="AC9" s="464"/>
      <c r="AD9" s="246"/>
      <c r="AE9" s="465">
        <v>1</v>
      </c>
    </row>
    <row r="10" spans="1:34">
      <c r="A10" s="468" t="s">
        <v>119</v>
      </c>
      <c r="B10" s="469" t="s">
        <v>50</v>
      </c>
      <c r="C10" s="202" t="s">
        <v>44</v>
      </c>
      <c r="D10" s="203">
        <v>0</v>
      </c>
      <c r="E10" s="203">
        <v>9.08</v>
      </c>
      <c r="F10" s="455">
        <v>9.08</v>
      </c>
      <c r="G10" s="470">
        <v>36</v>
      </c>
      <c r="H10" s="205">
        <v>67.889908256880744</v>
      </c>
      <c r="I10" s="179"/>
      <c r="J10" s="180"/>
      <c r="K10" s="181"/>
      <c r="L10" s="182"/>
      <c r="M10" s="471"/>
      <c r="N10" s="472"/>
      <c r="O10" s="219" t="s">
        <v>44</v>
      </c>
      <c r="P10" s="184">
        <v>14.04</v>
      </c>
      <c r="Q10" s="184">
        <v>10.18</v>
      </c>
      <c r="R10" s="185">
        <f t="shared" si="0"/>
        <v>24.22</v>
      </c>
      <c r="S10" s="473">
        <v>23</v>
      </c>
      <c r="T10" s="474">
        <v>69.863013698630141</v>
      </c>
      <c r="U10" s="457">
        <f t="shared" si="1"/>
        <v>137.75292195551089</v>
      </c>
      <c r="V10" s="475"/>
      <c r="W10" s="476">
        <f t="shared" si="2"/>
        <v>137.75292195551089</v>
      </c>
      <c r="X10" s="198">
        <v>2</v>
      </c>
      <c r="Y10" s="196">
        <f t="shared" si="3"/>
        <v>33.299999999999997</v>
      </c>
      <c r="Z10" s="477"/>
      <c r="AA10" s="193">
        <f t="shared" si="4"/>
        <v>33.299999999999997</v>
      </c>
      <c r="AB10" s="463"/>
      <c r="AC10" s="464"/>
      <c r="AD10" s="246">
        <v>1</v>
      </c>
      <c r="AE10" s="465"/>
      <c r="AF10" s="478"/>
      <c r="AG10" s="478"/>
      <c r="AH10" s="478"/>
    </row>
    <row r="11" spans="1:34">
      <c r="A11" s="468" t="s">
        <v>74</v>
      </c>
      <c r="B11" s="469" t="s">
        <v>50</v>
      </c>
      <c r="C11" s="202" t="s">
        <v>44</v>
      </c>
      <c r="D11" s="203">
        <v>0</v>
      </c>
      <c r="E11" s="203">
        <v>9.08</v>
      </c>
      <c r="F11" s="455">
        <v>9.08</v>
      </c>
      <c r="G11" s="470">
        <v>36</v>
      </c>
      <c r="H11" s="205">
        <v>67.889908256880744</v>
      </c>
      <c r="I11" s="479"/>
      <c r="J11" s="180"/>
      <c r="K11" s="181"/>
      <c r="L11" s="182"/>
      <c r="M11" s="480"/>
      <c r="N11" s="481"/>
      <c r="O11" s="219" t="s">
        <v>44</v>
      </c>
      <c r="P11" s="184">
        <v>14.04</v>
      </c>
      <c r="Q11" s="184">
        <v>10.18</v>
      </c>
      <c r="R11" s="185">
        <f t="shared" si="0"/>
        <v>24.22</v>
      </c>
      <c r="S11" s="482">
        <v>23</v>
      </c>
      <c r="T11" s="474">
        <v>69.863013698630141</v>
      </c>
      <c r="U11" s="457">
        <f t="shared" si="1"/>
        <v>137.75292195551089</v>
      </c>
      <c r="V11" s="475"/>
      <c r="W11" s="476">
        <f t="shared" si="2"/>
        <v>137.75292195551089</v>
      </c>
      <c r="X11" s="483">
        <v>2</v>
      </c>
      <c r="Y11" s="196">
        <f t="shared" si="3"/>
        <v>33.299999999999997</v>
      </c>
      <c r="Z11" s="477"/>
      <c r="AA11" s="484">
        <f t="shared" si="4"/>
        <v>33.299999999999997</v>
      </c>
      <c r="AB11" s="467"/>
      <c r="AC11" s="464"/>
      <c r="AD11" s="246">
        <v>1</v>
      </c>
      <c r="AE11" s="465"/>
      <c r="AF11" s="478"/>
      <c r="AG11" s="478"/>
      <c r="AH11" s="478"/>
    </row>
    <row r="12" spans="1:34">
      <c r="A12" s="485" t="s">
        <v>84</v>
      </c>
      <c r="B12" s="469" t="s">
        <v>45</v>
      </c>
      <c r="C12" s="202" t="s">
        <v>44</v>
      </c>
      <c r="D12" s="203">
        <v>0</v>
      </c>
      <c r="E12" s="203">
        <v>2.42</v>
      </c>
      <c r="F12" s="455">
        <v>2.42</v>
      </c>
      <c r="G12" s="470">
        <v>67</v>
      </c>
      <c r="H12" s="205">
        <v>39.449541284403672</v>
      </c>
      <c r="I12" s="179" t="s">
        <v>44</v>
      </c>
      <c r="J12" s="180">
        <v>6.4399999999999995</v>
      </c>
      <c r="K12" s="181">
        <v>8.58</v>
      </c>
      <c r="L12" s="182">
        <v>15.02</v>
      </c>
      <c r="M12" s="471">
        <v>136</v>
      </c>
      <c r="N12" s="472">
        <v>32.5</v>
      </c>
      <c r="O12" s="231" t="s">
        <v>44</v>
      </c>
      <c r="P12" s="185">
        <v>30.930000000000003</v>
      </c>
      <c r="Q12" s="232">
        <v>16.630000000000003</v>
      </c>
      <c r="R12" s="185">
        <f t="shared" si="0"/>
        <v>47.56</v>
      </c>
      <c r="S12" s="136">
        <v>6</v>
      </c>
      <c r="T12" s="474">
        <v>93.150684931506845</v>
      </c>
      <c r="U12" s="457">
        <f t="shared" si="1"/>
        <v>165.10022621591051</v>
      </c>
      <c r="V12" s="486">
        <v>32.5</v>
      </c>
      <c r="W12" s="476">
        <f t="shared" si="2"/>
        <v>132.60022621591051</v>
      </c>
      <c r="X12" s="198">
        <v>3</v>
      </c>
      <c r="Y12" s="196">
        <f t="shared" si="3"/>
        <v>65</v>
      </c>
      <c r="Z12" s="487">
        <v>15.02</v>
      </c>
      <c r="AA12" s="193">
        <f t="shared" si="4"/>
        <v>49.980000000000004</v>
      </c>
      <c r="AB12" s="467"/>
      <c r="AC12" s="464"/>
      <c r="AD12" s="246"/>
      <c r="AE12" s="465">
        <v>1</v>
      </c>
      <c r="AF12" s="478"/>
      <c r="AG12" s="478"/>
      <c r="AH12" s="478"/>
    </row>
    <row r="13" spans="1:34">
      <c r="A13" s="452" t="s">
        <v>85</v>
      </c>
      <c r="B13" s="173" t="s">
        <v>45</v>
      </c>
      <c r="C13" s="202" t="s">
        <v>44</v>
      </c>
      <c r="D13" s="203">
        <v>0</v>
      </c>
      <c r="E13" s="203">
        <v>2.42</v>
      </c>
      <c r="F13" s="455">
        <v>2.42</v>
      </c>
      <c r="G13" s="470">
        <v>67</v>
      </c>
      <c r="H13" s="205">
        <v>39.449541284403672</v>
      </c>
      <c r="I13" s="479" t="s">
        <v>44</v>
      </c>
      <c r="J13" s="180">
        <v>6.4399999999999995</v>
      </c>
      <c r="K13" s="181">
        <v>8.58</v>
      </c>
      <c r="L13" s="182">
        <v>15.02</v>
      </c>
      <c r="M13" s="480">
        <v>136</v>
      </c>
      <c r="N13" s="481">
        <v>32.5</v>
      </c>
      <c r="O13" s="231" t="s">
        <v>44</v>
      </c>
      <c r="P13" s="185">
        <v>30.930000000000003</v>
      </c>
      <c r="Q13" s="232">
        <v>16.630000000000003</v>
      </c>
      <c r="R13" s="185">
        <f t="shared" si="0"/>
        <v>47.56</v>
      </c>
      <c r="S13" s="237">
        <v>6</v>
      </c>
      <c r="T13" s="456">
        <v>93.150684931506845</v>
      </c>
      <c r="U13" s="457">
        <f t="shared" si="1"/>
        <v>165.10022621591051</v>
      </c>
      <c r="V13" s="488">
        <v>32.5</v>
      </c>
      <c r="W13" s="476">
        <f t="shared" si="2"/>
        <v>132.60022621591051</v>
      </c>
      <c r="X13" s="483">
        <v>3</v>
      </c>
      <c r="Y13" s="196">
        <f t="shared" si="3"/>
        <v>65</v>
      </c>
      <c r="Z13" s="487">
        <v>15.02</v>
      </c>
      <c r="AA13" s="484">
        <f t="shared" si="4"/>
        <v>49.980000000000004</v>
      </c>
      <c r="AB13" s="467"/>
      <c r="AC13" s="464"/>
      <c r="AD13" s="246"/>
      <c r="AE13" s="465">
        <v>1</v>
      </c>
      <c r="AF13" s="478"/>
      <c r="AG13" s="478"/>
      <c r="AH13" s="478"/>
    </row>
    <row r="14" spans="1:34">
      <c r="A14" s="485" t="s">
        <v>43</v>
      </c>
      <c r="B14" s="469" t="s">
        <v>35</v>
      </c>
      <c r="C14" s="453" t="s">
        <v>44</v>
      </c>
      <c r="D14" s="455">
        <v>0</v>
      </c>
      <c r="E14" s="455">
        <v>7.76</v>
      </c>
      <c r="F14" s="455">
        <v>7.76</v>
      </c>
      <c r="G14" s="264">
        <v>46</v>
      </c>
      <c r="H14" s="178">
        <v>58.715596330275233</v>
      </c>
      <c r="I14" s="479" t="s">
        <v>44</v>
      </c>
      <c r="J14" s="180">
        <v>22.740000000000002</v>
      </c>
      <c r="K14" s="181">
        <v>4.26</v>
      </c>
      <c r="L14" s="182">
        <v>27</v>
      </c>
      <c r="M14" s="480">
        <v>76</v>
      </c>
      <c r="N14" s="481">
        <v>62.5</v>
      </c>
      <c r="O14" s="489" t="s">
        <v>44</v>
      </c>
      <c r="P14" s="490">
        <v>8.6399999999999988</v>
      </c>
      <c r="Q14" s="491">
        <v>4.58</v>
      </c>
      <c r="R14" s="490">
        <f t="shared" si="0"/>
        <v>13.219999999999999</v>
      </c>
      <c r="S14" s="492">
        <v>51</v>
      </c>
      <c r="T14" s="493">
        <v>31.506849315068493</v>
      </c>
      <c r="U14" s="457">
        <f t="shared" si="1"/>
        <v>152.72244564534373</v>
      </c>
      <c r="V14" s="494">
        <v>31.506849315068493</v>
      </c>
      <c r="W14" s="476">
        <f t="shared" si="2"/>
        <v>121.21559633027523</v>
      </c>
      <c r="X14" s="483">
        <v>4</v>
      </c>
      <c r="Y14" s="196">
        <f t="shared" si="3"/>
        <v>47.98</v>
      </c>
      <c r="Z14" s="495">
        <v>13.219999999999999</v>
      </c>
      <c r="AA14" s="484">
        <f t="shared" si="4"/>
        <v>34.76</v>
      </c>
      <c r="AB14" s="467"/>
      <c r="AC14" s="464"/>
      <c r="AD14" s="246"/>
      <c r="AE14" s="465">
        <v>1</v>
      </c>
      <c r="AF14" s="478"/>
      <c r="AG14" s="478"/>
      <c r="AH14" s="478"/>
    </row>
    <row r="15" spans="1:34">
      <c r="A15" s="485" t="s">
        <v>171</v>
      </c>
      <c r="B15" s="469" t="s">
        <v>35</v>
      </c>
      <c r="C15" s="202" t="s">
        <v>44</v>
      </c>
      <c r="D15" s="203">
        <v>0</v>
      </c>
      <c r="E15" s="203">
        <v>7.76</v>
      </c>
      <c r="F15" s="455">
        <v>7.76</v>
      </c>
      <c r="G15" s="470">
        <v>46</v>
      </c>
      <c r="H15" s="178">
        <v>58.715596330275233</v>
      </c>
      <c r="I15" s="179" t="s">
        <v>44</v>
      </c>
      <c r="J15" s="180">
        <v>22.740000000000002</v>
      </c>
      <c r="K15" s="181">
        <v>4.26</v>
      </c>
      <c r="L15" s="182">
        <v>27</v>
      </c>
      <c r="M15" s="134">
        <v>76</v>
      </c>
      <c r="N15" s="183">
        <v>62.5</v>
      </c>
      <c r="O15" s="231" t="s">
        <v>44</v>
      </c>
      <c r="P15" s="185">
        <v>8.6399999999999988</v>
      </c>
      <c r="Q15" s="232">
        <v>4.58</v>
      </c>
      <c r="R15" s="185">
        <f t="shared" si="0"/>
        <v>13.219999999999999</v>
      </c>
      <c r="S15" s="237">
        <v>51</v>
      </c>
      <c r="T15" s="456">
        <v>31.506849315068493</v>
      </c>
      <c r="U15" s="457">
        <f t="shared" si="1"/>
        <v>152.72244564534373</v>
      </c>
      <c r="V15" s="494">
        <v>31.506849315068493</v>
      </c>
      <c r="W15" s="459">
        <f t="shared" si="2"/>
        <v>121.21559633027523</v>
      </c>
      <c r="X15" s="198">
        <v>4</v>
      </c>
      <c r="Y15" s="196">
        <f t="shared" si="3"/>
        <v>47.98</v>
      </c>
      <c r="Z15" s="495">
        <v>13.219999999999999</v>
      </c>
      <c r="AA15" s="196">
        <f t="shared" si="4"/>
        <v>34.76</v>
      </c>
      <c r="AB15" s="467"/>
      <c r="AC15" s="464"/>
      <c r="AD15" s="246"/>
      <c r="AE15" s="465">
        <v>1</v>
      </c>
    </row>
    <row r="16" spans="1:34">
      <c r="A16" s="485" t="s">
        <v>4</v>
      </c>
      <c r="B16" s="469" t="s">
        <v>226</v>
      </c>
      <c r="C16" s="202" t="s">
        <v>44</v>
      </c>
      <c r="D16" s="203">
        <v>4.74</v>
      </c>
      <c r="E16" s="203">
        <v>0</v>
      </c>
      <c r="F16" s="455">
        <v>4.74</v>
      </c>
      <c r="G16" s="470">
        <v>57</v>
      </c>
      <c r="H16" s="205">
        <v>48.623853211009177</v>
      </c>
      <c r="I16" s="179" t="s">
        <v>44</v>
      </c>
      <c r="J16" s="180">
        <v>7.7700000000000005</v>
      </c>
      <c r="K16" s="181">
        <v>15.86</v>
      </c>
      <c r="L16" s="182">
        <v>23.63</v>
      </c>
      <c r="M16" s="134">
        <v>87</v>
      </c>
      <c r="N16" s="183">
        <v>56.999999999999993</v>
      </c>
      <c r="O16" s="210" t="s">
        <v>44</v>
      </c>
      <c r="P16" s="236">
        <v>7.1000000000000005</v>
      </c>
      <c r="Q16" s="236">
        <v>8.16</v>
      </c>
      <c r="R16" s="185">
        <f t="shared" si="0"/>
        <v>15.260000000000002</v>
      </c>
      <c r="S16" s="237">
        <v>46</v>
      </c>
      <c r="T16" s="456">
        <v>38.356164383561641</v>
      </c>
      <c r="U16" s="457">
        <f t="shared" si="1"/>
        <v>143.9800175945708</v>
      </c>
      <c r="V16" s="494">
        <v>38.356164383561641</v>
      </c>
      <c r="W16" s="476">
        <f t="shared" si="2"/>
        <v>105.62385321100916</v>
      </c>
      <c r="X16" s="198">
        <v>5</v>
      </c>
      <c r="Y16" s="196">
        <f t="shared" si="3"/>
        <v>43.629999999999995</v>
      </c>
      <c r="Z16" s="495">
        <v>15.260000000000002</v>
      </c>
      <c r="AA16" s="193">
        <f t="shared" si="4"/>
        <v>28.369999999999994</v>
      </c>
      <c r="AB16" s="463"/>
      <c r="AC16" s="464"/>
      <c r="AD16" s="246"/>
      <c r="AE16" s="465">
        <v>1</v>
      </c>
      <c r="AF16" s="478"/>
      <c r="AG16" s="478"/>
      <c r="AH16" s="478"/>
    </row>
    <row r="17" spans="1:34">
      <c r="A17" s="466" t="s">
        <v>83</v>
      </c>
      <c r="B17" s="173" t="s">
        <v>226</v>
      </c>
      <c r="C17" s="174" t="s">
        <v>44</v>
      </c>
      <c r="D17" s="455">
        <v>4.74</v>
      </c>
      <c r="E17" s="455">
        <v>0</v>
      </c>
      <c r="F17" s="455">
        <v>4.74</v>
      </c>
      <c r="G17" s="470">
        <v>57</v>
      </c>
      <c r="H17" s="216">
        <v>48.623853211009177</v>
      </c>
      <c r="I17" s="179" t="s">
        <v>44</v>
      </c>
      <c r="J17" s="180">
        <v>7.7700000000000005</v>
      </c>
      <c r="K17" s="181">
        <v>15.86</v>
      </c>
      <c r="L17" s="182">
        <v>23.63</v>
      </c>
      <c r="M17" s="134">
        <v>87</v>
      </c>
      <c r="N17" s="183">
        <v>56.999999999999993</v>
      </c>
      <c r="O17" s="210" t="s">
        <v>44</v>
      </c>
      <c r="P17" s="236">
        <v>7.1000000000000005</v>
      </c>
      <c r="Q17" s="236">
        <v>8.16</v>
      </c>
      <c r="R17" s="185">
        <f t="shared" si="0"/>
        <v>15.260000000000002</v>
      </c>
      <c r="S17" s="237">
        <v>46</v>
      </c>
      <c r="T17" s="456">
        <v>38.356164383561641</v>
      </c>
      <c r="U17" s="457">
        <f t="shared" si="1"/>
        <v>143.9800175945708</v>
      </c>
      <c r="V17" s="494">
        <v>38.356164383561641</v>
      </c>
      <c r="W17" s="476">
        <f t="shared" si="2"/>
        <v>105.62385321100916</v>
      </c>
      <c r="X17" s="483">
        <v>5</v>
      </c>
      <c r="Y17" s="196">
        <f t="shared" si="3"/>
        <v>43.629999999999995</v>
      </c>
      <c r="Z17" s="495">
        <v>15.260000000000002</v>
      </c>
      <c r="AA17" s="484">
        <f t="shared" si="4"/>
        <v>28.369999999999994</v>
      </c>
      <c r="AB17" s="467"/>
      <c r="AC17" s="464"/>
      <c r="AD17" s="246"/>
      <c r="AE17" s="465">
        <v>1</v>
      </c>
      <c r="AF17" s="478"/>
      <c r="AG17" s="478"/>
      <c r="AH17" s="478"/>
    </row>
    <row r="18" spans="1:34">
      <c r="A18" s="452" t="s">
        <v>48</v>
      </c>
      <c r="B18" s="173" t="s">
        <v>42</v>
      </c>
      <c r="C18" s="202" t="s">
        <v>44</v>
      </c>
      <c r="D18" s="203">
        <v>0</v>
      </c>
      <c r="E18" s="203">
        <v>6.6000000000000005</v>
      </c>
      <c r="F18" s="455">
        <v>6.6000000000000005</v>
      </c>
      <c r="G18" s="470">
        <v>51</v>
      </c>
      <c r="H18" s="205">
        <v>54.128440366972477</v>
      </c>
      <c r="I18" s="179" t="s">
        <v>44</v>
      </c>
      <c r="J18" s="180">
        <v>2.74</v>
      </c>
      <c r="K18" s="181">
        <v>5.32</v>
      </c>
      <c r="L18" s="182">
        <v>8.06</v>
      </c>
      <c r="M18" s="134">
        <v>169</v>
      </c>
      <c r="N18" s="183">
        <v>16</v>
      </c>
      <c r="O18" s="219" t="s">
        <v>44</v>
      </c>
      <c r="P18" s="184">
        <v>6.98</v>
      </c>
      <c r="Q18" s="184">
        <v>7.3999999999999986</v>
      </c>
      <c r="R18" s="185">
        <f t="shared" si="0"/>
        <v>14.379999999999999</v>
      </c>
      <c r="S18" s="186">
        <v>49</v>
      </c>
      <c r="T18" s="474">
        <v>34.246575342465754</v>
      </c>
      <c r="U18" s="457">
        <f t="shared" si="1"/>
        <v>104.37501570943823</v>
      </c>
      <c r="V18" s="496">
        <v>16</v>
      </c>
      <c r="W18" s="476">
        <f t="shared" si="2"/>
        <v>88.37501570943823</v>
      </c>
      <c r="X18" s="483">
        <v>6</v>
      </c>
      <c r="Y18" s="196">
        <f t="shared" si="3"/>
        <v>29.04</v>
      </c>
      <c r="Z18" s="487">
        <v>8.06</v>
      </c>
      <c r="AA18" s="484">
        <f t="shared" si="4"/>
        <v>20.979999999999997</v>
      </c>
      <c r="AB18" s="467"/>
      <c r="AC18" s="464"/>
      <c r="AD18" s="246"/>
      <c r="AE18" s="465">
        <v>1</v>
      </c>
      <c r="AF18" s="478"/>
      <c r="AG18" s="478"/>
      <c r="AH18" s="478"/>
    </row>
    <row r="19" spans="1:34">
      <c r="A19" s="485" t="s">
        <v>49</v>
      </c>
      <c r="B19" s="469" t="s">
        <v>50</v>
      </c>
      <c r="C19" s="202" t="s">
        <v>44</v>
      </c>
      <c r="D19" s="203">
        <v>0</v>
      </c>
      <c r="E19" s="203">
        <v>6.6000000000000005</v>
      </c>
      <c r="F19" s="455">
        <v>6.6000000000000005</v>
      </c>
      <c r="G19" s="470">
        <v>51</v>
      </c>
      <c r="H19" s="205">
        <v>54.128440366972477</v>
      </c>
      <c r="I19" s="479" t="s">
        <v>44</v>
      </c>
      <c r="J19" s="180">
        <v>2.74</v>
      </c>
      <c r="K19" s="181">
        <v>5.32</v>
      </c>
      <c r="L19" s="182">
        <v>8.06</v>
      </c>
      <c r="M19" s="471">
        <v>169</v>
      </c>
      <c r="N19" s="472">
        <v>16</v>
      </c>
      <c r="O19" s="219" t="s">
        <v>44</v>
      </c>
      <c r="P19" s="184">
        <v>6.98</v>
      </c>
      <c r="Q19" s="184">
        <v>7.3999999999999986</v>
      </c>
      <c r="R19" s="185">
        <f t="shared" si="0"/>
        <v>14.379999999999999</v>
      </c>
      <c r="S19" s="186">
        <v>49</v>
      </c>
      <c r="T19" s="474">
        <v>34.246575342465754</v>
      </c>
      <c r="U19" s="457">
        <f t="shared" si="1"/>
        <v>104.37501570943823</v>
      </c>
      <c r="V19" s="486">
        <v>16</v>
      </c>
      <c r="W19" s="476">
        <f t="shared" si="2"/>
        <v>88.37501570943823</v>
      </c>
      <c r="X19" s="198">
        <v>6</v>
      </c>
      <c r="Y19" s="196">
        <f t="shared" si="3"/>
        <v>29.04</v>
      </c>
      <c r="Z19" s="487">
        <v>8.06</v>
      </c>
      <c r="AA19" s="193">
        <f t="shared" si="4"/>
        <v>20.979999999999997</v>
      </c>
      <c r="AB19" s="467"/>
      <c r="AC19" s="464"/>
      <c r="AD19" s="246"/>
      <c r="AE19" s="465">
        <v>1</v>
      </c>
      <c r="AF19" s="478"/>
      <c r="AG19" s="478"/>
      <c r="AH19" s="478"/>
    </row>
    <row r="20" spans="1:34" ht="15.75" thickBot="1">
      <c r="A20" s="497" t="s">
        <v>91</v>
      </c>
      <c r="B20" s="173" t="s">
        <v>30</v>
      </c>
      <c r="C20" s="174" t="s">
        <v>44</v>
      </c>
      <c r="D20" s="455">
        <v>0</v>
      </c>
      <c r="E20" s="455">
        <v>1.58</v>
      </c>
      <c r="F20" s="455">
        <v>1.58</v>
      </c>
      <c r="G20" s="470">
        <v>73</v>
      </c>
      <c r="H20" s="216">
        <v>33.944954128440372</v>
      </c>
      <c r="I20" s="179" t="s">
        <v>44</v>
      </c>
      <c r="J20" s="180">
        <v>10.64</v>
      </c>
      <c r="K20" s="181">
        <v>4.88</v>
      </c>
      <c r="L20" s="182">
        <v>15.52</v>
      </c>
      <c r="M20" s="134">
        <v>129</v>
      </c>
      <c r="N20" s="183">
        <v>36</v>
      </c>
      <c r="O20" s="498"/>
      <c r="P20" s="185"/>
      <c r="Q20" s="499"/>
      <c r="R20" s="185"/>
      <c r="S20" s="137"/>
      <c r="T20" s="474"/>
      <c r="U20" s="457">
        <f t="shared" si="1"/>
        <v>69.944954128440372</v>
      </c>
      <c r="V20" s="475"/>
      <c r="W20" s="476">
        <f t="shared" si="2"/>
        <v>69.944954128440372</v>
      </c>
      <c r="X20" s="483">
        <v>7</v>
      </c>
      <c r="Y20" s="316">
        <f t="shared" si="3"/>
        <v>17.100000000000001</v>
      </c>
      <c r="Z20" s="477"/>
      <c r="AA20" s="484">
        <f t="shared" si="4"/>
        <v>17.100000000000001</v>
      </c>
      <c r="AB20" s="463"/>
      <c r="AC20" s="464"/>
      <c r="AD20" s="246">
        <v>1</v>
      </c>
      <c r="AE20" s="465"/>
      <c r="AF20" s="478"/>
      <c r="AG20" s="478"/>
      <c r="AH20" s="478"/>
    </row>
    <row r="21" spans="1:34" ht="15.75" thickBot="1">
      <c r="A21" s="500" t="s">
        <v>92</v>
      </c>
      <c r="B21" s="501" t="s">
        <v>30</v>
      </c>
      <c r="C21" s="502" t="s">
        <v>44</v>
      </c>
      <c r="D21" s="503">
        <v>0</v>
      </c>
      <c r="E21" s="503">
        <v>1.58</v>
      </c>
      <c r="F21" s="504">
        <v>1.58</v>
      </c>
      <c r="G21" s="505">
        <v>73</v>
      </c>
      <c r="H21" s="506">
        <v>33.944954128440372</v>
      </c>
      <c r="I21" s="300" t="s">
        <v>44</v>
      </c>
      <c r="J21" s="301">
        <v>10.64</v>
      </c>
      <c r="K21" s="302">
        <v>4.88</v>
      </c>
      <c r="L21" s="303">
        <v>15.52</v>
      </c>
      <c r="M21" s="304">
        <v>129</v>
      </c>
      <c r="N21" s="305">
        <v>36</v>
      </c>
      <c r="O21" s="507"/>
      <c r="P21" s="306"/>
      <c r="Q21" s="508"/>
      <c r="R21" s="306"/>
      <c r="S21" s="308"/>
      <c r="T21" s="509"/>
      <c r="U21" s="510">
        <f t="shared" si="1"/>
        <v>69.944954128440372</v>
      </c>
      <c r="V21" s="511"/>
      <c r="W21" s="512">
        <f t="shared" si="2"/>
        <v>69.944954128440372</v>
      </c>
      <c r="X21" s="317">
        <v>7</v>
      </c>
      <c r="Y21" s="513">
        <f t="shared" si="3"/>
        <v>17.100000000000001</v>
      </c>
      <c r="Z21" s="514"/>
      <c r="AA21" s="314">
        <f t="shared" si="4"/>
        <v>17.100000000000001</v>
      </c>
      <c r="AB21" s="467"/>
      <c r="AC21" s="515"/>
      <c r="AD21" s="516">
        <v>1</v>
      </c>
      <c r="AE21" s="517"/>
      <c r="AF21" s="478"/>
      <c r="AG21" s="478"/>
      <c r="AH21" s="478"/>
    </row>
    <row r="22" spans="1:34">
      <c r="D22" s="320">
        <f>SUM(D8:D21)</f>
        <v>9.48</v>
      </c>
      <c r="E22" s="320">
        <f>SUM(E8:E21)</f>
        <v>57.12</v>
      </c>
      <c r="F22" s="320">
        <f>SUM(F8:F21)</f>
        <v>66.600000000000009</v>
      </c>
      <c r="H22" s="3">
        <f>SUM(H8:H21)</f>
        <v>671.55963302752286</v>
      </c>
      <c r="J22" s="320">
        <f>SUM(J8:J21)</f>
        <v>120.1</v>
      </c>
      <c r="K22" s="320">
        <f>SUM(K8:K21)</f>
        <v>105.67999999999998</v>
      </c>
      <c r="L22" s="320">
        <f>SUM(L8:L21)</f>
        <v>225.78000000000003</v>
      </c>
      <c r="N22" s="3">
        <f>SUM(N8:N21)</f>
        <v>523</v>
      </c>
      <c r="P22" s="320">
        <f>SUM(P8:P21)</f>
        <v>174.69999999999993</v>
      </c>
      <c r="Q22" s="320">
        <f>SUM(Q8:Q21)</f>
        <v>127.94</v>
      </c>
      <c r="R22" s="320">
        <f>SUM(R8:R21)</f>
        <v>302.64</v>
      </c>
      <c r="T22" s="3">
        <f>SUM(T8:T21)</f>
        <v>712.32876712328789</v>
      </c>
      <c r="AC22" s="284">
        <f>SUM(AC8:AC21)</f>
        <v>0</v>
      </c>
      <c r="AD22" s="284">
        <f>SUM(AD8:AD21)</f>
        <v>4</v>
      </c>
      <c r="AE22" s="284">
        <f>SUM(AE8:AE21)</f>
        <v>10</v>
      </c>
    </row>
    <row r="23" spans="1:34" ht="15.75" thickBot="1">
      <c r="AC23" s="284"/>
      <c r="AD23" s="284"/>
      <c r="AE23" s="284"/>
    </row>
    <row r="24" spans="1:34" ht="15.75" thickBot="1">
      <c r="C24" s="518" t="s">
        <v>276</v>
      </c>
      <c r="D24" s="519"/>
      <c r="E24" s="519"/>
      <c r="F24" s="519"/>
      <c r="G24" s="519"/>
      <c r="H24" s="520"/>
      <c r="I24" s="519" t="s">
        <v>277</v>
      </c>
      <c r="J24" s="519"/>
      <c r="K24" s="519"/>
      <c r="L24" s="519"/>
      <c r="M24" s="519"/>
      <c r="N24" s="521"/>
      <c r="O24" s="518" t="s">
        <v>278</v>
      </c>
      <c r="P24" s="519"/>
      <c r="Q24" s="519"/>
      <c r="R24" s="519"/>
      <c r="S24" s="519"/>
      <c r="T24" s="520"/>
      <c r="AC24" s="284"/>
      <c r="AD24" s="284"/>
      <c r="AE24" s="284"/>
    </row>
    <row r="25" spans="1:34">
      <c r="C25" s="522" t="s">
        <v>279</v>
      </c>
      <c r="D25" s="523"/>
      <c r="E25" s="524"/>
      <c r="F25" s="344" t="s">
        <v>37</v>
      </c>
      <c r="G25" s="525"/>
      <c r="H25" s="526" t="s">
        <v>280</v>
      </c>
      <c r="I25" s="527" t="s">
        <v>262</v>
      </c>
      <c r="J25" s="528"/>
      <c r="K25" s="524"/>
      <c r="L25" s="344" t="s">
        <v>30</v>
      </c>
      <c r="M25" s="525"/>
      <c r="N25" s="529" t="s">
        <v>281</v>
      </c>
      <c r="O25" s="687" t="s">
        <v>48</v>
      </c>
      <c r="P25" s="688"/>
      <c r="Q25" s="662"/>
      <c r="R25" s="689" t="s">
        <v>42</v>
      </c>
      <c r="S25" s="662"/>
      <c r="T25" s="530" t="s">
        <v>282</v>
      </c>
      <c r="AC25" s="284"/>
      <c r="AD25" s="284"/>
      <c r="AE25" s="284"/>
    </row>
    <row r="26" spans="1:34" ht="15.75" thickBot="1">
      <c r="C26" s="531" t="s">
        <v>283</v>
      </c>
      <c r="D26" s="532"/>
      <c r="E26" s="416"/>
      <c r="F26" s="533" t="s">
        <v>37</v>
      </c>
      <c r="G26" s="534"/>
      <c r="H26" s="535"/>
      <c r="I26" s="536" t="s">
        <v>284</v>
      </c>
      <c r="J26" s="537"/>
      <c r="K26" s="416"/>
      <c r="L26" s="533" t="s">
        <v>30</v>
      </c>
      <c r="M26" s="534"/>
      <c r="N26" s="538"/>
      <c r="O26" s="690" t="s">
        <v>49</v>
      </c>
      <c r="P26" s="691"/>
      <c r="Q26" s="668"/>
      <c r="R26" s="692" t="s">
        <v>50</v>
      </c>
      <c r="S26" s="668"/>
      <c r="T26" s="539"/>
      <c r="AC26" s="284"/>
      <c r="AD26" s="284"/>
      <c r="AE26" s="284"/>
    </row>
    <row r="27" spans="1:34">
      <c r="AC27" s="284"/>
      <c r="AD27" s="284"/>
      <c r="AE27" s="284"/>
    </row>
    <row r="28" spans="1:34" ht="15.75" thickBot="1">
      <c r="AC28" s="284"/>
      <c r="AD28" s="284"/>
      <c r="AE28" s="284"/>
    </row>
    <row r="29" spans="1:34" ht="33" customHeight="1" thickBot="1">
      <c r="C29" s="284"/>
      <c r="H29" s="3"/>
      <c r="I29" s="284"/>
      <c r="M29" s="284"/>
      <c r="N29" s="3"/>
      <c r="O29" s="284"/>
      <c r="R29" s="693" t="s">
        <v>285</v>
      </c>
      <c r="S29" s="694"/>
      <c r="T29" s="695"/>
      <c r="W29" s="540"/>
    </row>
    <row r="30" spans="1:34" ht="19.5" thickBot="1">
      <c r="C30" s="284"/>
      <c r="H30" s="3"/>
      <c r="I30" s="387" t="s">
        <v>266</v>
      </c>
      <c r="J30" s="388"/>
      <c r="K30" s="388"/>
      <c r="L30" s="389"/>
      <c r="M30" s="388"/>
      <c r="N30" s="390"/>
      <c r="O30" s="284"/>
      <c r="R30" s="397" t="s">
        <v>115</v>
      </c>
      <c r="S30" s="398"/>
      <c r="T30" s="399">
        <v>15</v>
      </c>
      <c r="W30" s="540"/>
    </row>
    <row r="31" spans="1:34">
      <c r="C31" s="394">
        <f>+N32</f>
        <v>64</v>
      </c>
      <c r="D31" s="696" t="s">
        <v>286</v>
      </c>
      <c r="E31" s="688"/>
      <c r="F31" s="688"/>
      <c r="G31" s="697"/>
      <c r="H31" s="3"/>
      <c r="I31" s="395"/>
      <c r="K31" s="345">
        <v>1</v>
      </c>
      <c r="L31" s="345">
        <v>2</v>
      </c>
      <c r="M31" s="345">
        <v>3</v>
      </c>
      <c r="N31" s="396"/>
      <c r="O31" s="284"/>
      <c r="R31" s="408" t="s">
        <v>116</v>
      </c>
      <c r="S31" s="376"/>
      <c r="T31" s="409">
        <v>17</v>
      </c>
    </row>
    <row r="32" spans="1:34" ht="15.75" thickBot="1">
      <c r="C32" s="402">
        <f>+L34+M34</f>
        <v>24</v>
      </c>
      <c r="D32" s="681" t="s">
        <v>269</v>
      </c>
      <c r="E32" s="682"/>
      <c r="F32" s="682"/>
      <c r="G32" s="683"/>
      <c r="H32" s="3"/>
      <c r="I32" s="541" t="s">
        <v>268</v>
      </c>
      <c r="J32" s="542"/>
      <c r="K32" s="377">
        <v>50</v>
      </c>
      <c r="L32" s="405">
        <v>4</v>
      </c>
      <c r="M32" s="406">
        <v>10</v>
      </c>
      <c r="N32" s="407">
        <f>+K32+L32+M32</f>
        <v>64</v>
      </c>
      <c r="O32" s="284"/>
      <c r="R32" s="415" t="s">
        <v>117</v>
      </c>
      <c r="S32" s="416"/>
      <c r="T32" s="417">
        <v>12</v>
      </c>
    </row>
    <row r="33" spans="3:20" ht="15.75" thickBot="1">
      <c r="C33" s="410">
        <f>+C31+C32</f>
        <v>88</v>
      </c>
      <c r="D33" s="684" t="s">
        <v>287</v>
      </c>
      <c r="E33" s="685"/>
      <c r="F33" s="685"/>
      <c r="G33" s="686"/>
      <c r="H33" s="3"/>
      <c r="I33" s="543"/>
      <c r="J33" s="544"/>
      <c r="K33" s="376"/>
      <c r="L33" s="413">
        <v>1</v>
      </c>
      <c r="M33" s="413">
        <v>2</v>
      </c>
      <c r="N33" s="414"/>
      <c r="O33" s="284"/>
      <c r="R33" s="424" t="s">
        <v>271</v>
      </c>
      <c r="S33" s="425"/>
      <c r="T33" s="426">
        <f>SUM(T30:T32)</f>
        <v>44</v>
      </c>
    </row>
    <row r="34" spans="3:20" ht="15.75" thickBot="1">
      <c r="C34" s="284"/>
      <c r="H34" s="3"/>
      <c r="I34" s="545" t="s">
        <v>268</v>
      </c>
      <c r="J34" s="534"/>
      <c r="K34" s="420">
        <f>+N32</f>
        <v>64</v>
      </c>
      <c r="L34" s="421">
        <f>+L32*L33</f>
        <v>4</v>
      </c>
      <c r="M34" s="422">
        <f>+M32*M33</f>
        <v>20</v>
      </c>
      <c r="N34" s="423">
        <f>+K34+L34+M34</f>
        <v>88</v>
      </c>
      <c r="O34" s="284"/>
      <c r="R34" s="424" t="s">
        <v>272</v>
      </c>
      <c r="S34" s="425"/>
      <c r="T34" s="426">
        <f>+T33*2</f>
        <v>88</v>
      </c>
    </row>
  </sheetData>
  <mergeCells count="8">
    <mergeCell ref="D32:G32"/>
    <mergeCell ref="D33:G33"/>
    <mergeCell ref="O25:Q25"/>
    <mergeCell ref="R25:S25"/>
    <mergeCell ref="O26:Q26"/>
    <mergeCell ref="R26:S26"/>
    <mergeCell ref="R29:T29"/>
    <mergeCell ref="D31:G31"/>
  </mergeCells>
  <pageMargins left="0.2" right="0.2" top="0.25" bottom="0.2" header="0" footer="0"/>
  <pageSetup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2"/>
  <sheetViews>
    <sheetView workbookViewId="0"/>
  </sheetViews>
  <sheetFormatPr defaultRowHeight="15"/>
  <cols>
    <col min="1" max="1" width="21.5703125" customWidth="1"/>
    <col min="2" max="2" width="19.7109375" style="284" customWidth="1"/>
    <col min="3" max="3" width="9.140625" style="284" customWidth="1"/>
    <col min="4" max="6" width="9.140625" customWidth="1"/>
    <col min="7" max="7" width="9.140625" style="284" customWidth="1"/>
    <col min="8" max="8" width="13" customWidth="1"/>
    <col min="9" max="9" width="9.140625" style="284" customWidth="1"/>
    <col min="13" max="13" width="8.85546875" style="284"/>
    <col min="14" max="14" width="13.5703125" style="328" customWidth="1"/>
    <col min="19" max="19" width="8.85546875" style="284"/>
    <col min="20" max="20" width="14.7109375" customWidth="1"/>
    <col min="21" max="21" width="12.28515625" customWidth="1"/>
    <col min="257" max="257" width="21.5703125" customWidth="1"/>
    <col min="258" max="258" width="19.7109375" customWidth="1"/>
    <col min="259" max="263" width="9.140625" customWidth="1"/>
    <col min="264" max="264" width="13" customWidth="1"/>
    <col min="265" max="265" width="9.140625" customWidth="1"/>
    <col min="270" max="270" width="13.5703125" customWidth="1"/>
    <col min="276" max="276" width="14.7109375" customWidth="1"/>
    <col min="277" max="277" width="12.28515625" customWidth="1"/>
    <col min="513" max="513" width="21.5703125" customWidth="1"/>
    <col min="514" max="514" width="19.7109375" customWidth="1"/>
    <col min="515" max="519" width="9.140625" customWidth="1"/>
    <col min="520" max="520" width="13" customWidth="1"/>
    <col min="521" max="521" width="9.140625" customWidth="1"/>
    <col min="526" max="526" width="13.5703125" customWidth="1"/>
    <col min="532" max="532" width="14.7109375" customWidth="1"/>
    <col min="533" max="533" width="12.28515625" customWidth="1"/>
    <col min="769" max="769" width="21.5703125" customWidth="1"/>
    <col min="770" max="770" width="19.7109375" customWidth="1"/>
    <col min="771" max="775" width="9.140625" customWidth="1"/>
    <col min="776" max="776" width="13" customWidth="1"/>
    <col min="777" max="777" width="9.140625" customWidth="1"/>
    <col min="782" max="782" width="13.5703125" customWidth="1"/>
    <col min="788" max="788" width="14.7109375" customWidth="1"/>
    <col min="789" max="789" width="12.28515625" customWidth="1"/>
    <col min="1025" max="1025" width="21.5703125" customWidth="1"/>
    <col min="1026" max="1026" width="19.7109375" customWidth="1"/>
    <col min="1027" max="1031" width="9.140625" customWidth="1"/>
    <col min="1032" max="1032" width="13" customWidth="1"/>
    <col min="1033" max="1033" width="9.140625" customWidth="1"/>
    <col min="1038" max="1038" width="13.5703125" customWidth="1"/>
    <col min="1044" max="1044" width="14.7109375" customWidth="1"/>
    <col min="1045" max="1045" width="12.28515625" customWidth="1"/>
    <col min="1281" max="1281" width="21.5703125" customWidth="1"/>
    <col min="1282" max="1282" width="19.7109375" customWidth="1"/>
    <col min="1283" max="1287" width="9.140625" customWidth="1"/>
    <col min="1288" max="1288" width="13" customWidth="1"/>
    <col min="1289" max="1289" width="9.140625" customWidth="1"/>
    <col min="1294" max="1294" width="13.5703125" customWidth="1"/>
    <col min="1300" max="1300" width="14.7109375" customWidth="1"/>
    <col min="1301" max="1301" width="12.28515625" customWidth="1"/>
    <col min="1537" max="1537" width="21.5703125" customWidth="1"/>
    <col min="1538" max="1538" width="19.7109375" customWidth="1"/>
    <col min="1539" max="1543" width="9.140625" customWidth="1"/>
    <col min="1544" max="1544" width="13" customWidth="1"/>
    <col min="1545" max="1545" width="9.140625" customWidth="1"/>
    <col min="1550" max="1550" width="13.5703125" customWidth="1"/>
    <col min="1556" max="1556" width="14.7109375" customWidth="1"/>
    <col min="1557" max="1557" width="12.28515625" customWidth="1"/>
    <col min="1793" max="1793" width="21.5703125" customWidth="1"/>
    <col min="1794" max="1794" width="19.7109375" customWidth="1"/>
    <col min="1795" max="1799" width="9.140625" customWidth="1"/>
    <col min="1800" max="1800" width="13" customWidth="1"/>
    <col min="1801" max="1801" width="9.140625" customWidth="1"/>
    <col min="1806" max="1806" width="13.5703125" customWidth="1"/>
    <col min="1812" max="1812" width="14.7109375" customWidth="1"/>
    <col min="1813" max="1813" width="12.28515625" customWidth="1"/>
    <col min="2049" max="2049" width="21.5703125" customWidth="1"/>
    <col min="2050" max="2050" width="19.7109375" customWidth="1"/>
    <col min="2051" max="2055" width="9.140625" customWidth="1"/>
    <col min="2056" max="2056" width="13" customWidth="1"/>
    <col min="2057" max="2057" width="9.140625" customWidth="1"/>
    <col min="2062" max="2062" width="13.5703125" customWidth="1"/>
    <col min="2068" max="2068" width="14.7109375" customWidth="1"/>
    <col min="2069" max="2069" width="12.28515625" customWidth="1"/>
    <col min="2305" max="2305" width="21.5703125" customWidth="1"/>
    <col min="2306" max="2306" width="19.7109375" customWidth="1"/>
    <col min="2307" max="2311" width="9.140625" customWidth="1"/>
    <col min="2312" max="2312" width="13" customWidth="1"/>
    <col min="2313" max="2313" width="9.140625" customWidth="1"/>
    <col min="2318" max="2318" width="13.5703125" customWidth="1"/>
    <col min="2324" max="2324" width="14.7109375" customWidth="1"/>
    <col min="2325" max="2325" width="12.28515625" customWidth="1"/>
    <col min="2561" max="2561" width="21.5703125" customWidth="1"/>
    <col min="2562" max="2562" width="19.7109375" customWidth="1"/>
    <col min="2563" max="2567" width="9.140625" customWidth="1"/>
    <col min="2568" max="2568" width="13" customWidth="1"/>
    <col min="2569" max="2569" width="9.140625" customWidth="1"/>
    <col min="2574" max="2574" width="13.5703125" customWidth="1"/>
    <col min="2580" max="2580" width="14.7109375" customWidth="1"/>
    <col min="2581" max="2581" width="12.28515625" customWidth="1"/>
    <col min="2817" max="2817" width="21.5703125" customWidth="1"/>
    <col min="2818" max="2818" width="19.7109375" customWidth="1"/>
    <col min="2819" max="2823" width="9.140625" customWidth="1"/>
    <col min="2824" max="2824" width="13" customWidth="1"/>
    <col min="2825" max="2825" width="9.140625" customWidth="1"/>
    <col min="2830" max="2830" width="13.5703125" customWidth="1"/>
    <col min="2836" max="2836" width="14.7109375" customWidth="1"/>
    <col min="2837" max="2837" width="12.28515625" customWidth="1"/>
    <col min="3073" max="3073" width="21.5703125" customWidth="1"/>
    <col min="3074" max="3074" width="19.7109375" customWidth="1"/>
    <col min="3075" max="3079" width="9.140625" customWidth="1"/>
    <col min="3080" max="3080" width="13" customWidth="1"/>
    <col min="3081" max="3081" width="9.140625" customWidth="1"/>
    <col min="3086" max="3086" width="13.5703125" customWidth="1"/>
    <col min="3092" max="3092" width="14.7109375" customWidth="1"/>
    <col min="3093" max="3093" width="12.28515625" customWidth="1"/>
    <col min="3329" max="3329" width="21.5703125" customWidth="1"/>
    <col min="3330" max="3330" width="19.7109375" customWidth="1"/>
    <col min="3331" max="3335" width="9.140625" customWidth="1"/>
    <col min="3336" max="3336" width="13" customWidth="1"/>
    <col min="3337" max="3337" width="9.140625" customWidth="1"/>
    <col min="3342" max="3342" width="13.5703125" customWidth="1"/>
    <col min="3348" max="3348" width="14.7109375" customWidth="1"/>
    <col min="3349" max="3349" width="12.28515625" customWidth="1"/>
    <col min="3585" max="3585" width="21.5703125" customWidth="1"/>
    <col min="3586" max="3586" width="19.7109375" customWidth="1"/>
    <col min="3587" max="3591" width="9.140625" customWidth="1"/>
    <col min="3592" max="3592" width="13" customWidth="1"/>
    <col min="3593" max="3593" width="9.140625" customWidth="1"/>
    <col min="3598" max="3598" width="13.5703125" customWidth="1"/>
    <col min="3604" max="3604" width="14.7109375" customWidth="1"/>
    <col min="3605" max="3605" width="12.28515625" customWidth="1"/>
    <col min="3841" max="3841" width="21.5703125" customWidth="1"/>
    <col min="3842" max="3842" width="19.7109375" customWidth="1"/>
    <col min="3843" max="3847" width="9.140625" customWidth="1"/>
    <col min="3848" max="3848" width="13" customWidth="1"/>
    <col min="3849" max="3849" width="9.140625" customWidth="1"/>
    <col min="3854" max="3854" width="13.5703125" customWidth="1"/>
    <col min="3860" max="3860" width="14.7109375" customWidth="1"/>
    <col min="3861" max="3861" width="12.28515625" customWidth="1"/>
    <col min="4097" max="4097" width="21.5703125" customWidth="1"/>
    <col min="4098" max="4098" width="19.7109375" customWidth="1"/>
    <col min="4099" max="4103" width="9.140625" customWidth="1"/>
    <col min="4104" max="4104" width="13" customWidth="1"/>
    <col min="4105" max="4105" width="9.140625" customWidth="1"/>
    <col min="4110" max="4110" width="13.5703125" customWidth="1"/>
    <col min="4116" max="4116" width="14.7109375" customWidth="1"/>
    <col min="4117" max="4117" width="12.28515625" customWidth="1"/>
    <col min="4353" max="4353" width="21.5703125" customWidth="1"/>
    <col min="4354" max="4354" width="19.7109375" customWidth="1"/>
    <col min="4355" max="4359" width="9.140625" customWidth="1"/>
    <col min="4360" max="4360" width="13" customWidth="1"/>
    <col min="4361" max="4361" width="9.140625" customWidth="1"/>
    <col min="4366" max="4366" width="13.5703125" customWidth="1"/>
    <col min="4372" max="4372" width="14.7109375" customWidth="1"/>
    <col min="4373" max="4373" width="12.28515625" customWidth="1"/>
    <col min="4609" max="4609" width="21.5703125" customWidth="1"/>
    <col min="4610" max="4610" width="19.7109375" customWidth="1"/>
    <col min="4611" max="4615" width="9.140625" customWidth="1"/>
    <col min="4616" max="4616" width="13" customWidth="1"/>
    <col min="4617" max="4617" width="9.140625" customWidth="1"/>
    <col min="4622" max="4622" width="13.5703125" customWidth="1"/>
    <col min="4628" max="4628" width="14.7109375" customWidth="1"/>
    <col min="4629" max="4629" width="12.28515625" customWidth="1"/>
    <col min="4865" max="4865" width="21.5703125" customWidth="1"/>
    <col min="4866" max="4866" width="19.7109375" customWidth="1"/>
    <col min="4867" max="4871" width="9.140625" customWidth="1"/>
    <col min="4872" max="4872" width="13" customWidth="1"/>
    <col min="4873" max="4873" width="9.140625" customWidth="1"/>
    <col min="4878" max="4878" width="13.5703125" customWidth="1"/>
    <col min="4884" max="4884" width="14.7109375" customWidth="1"/>
    <col min="4885" max="4885" width="12.28515625" customWidth="1"/>
    <col min="5121" max="5121" width="21.5703125" customWidth="1"/>
    <col min="5122" max="5122" width="19.7109375" customWidth="1"/>
    <col min="5123" max="5127" width="9.140625" customWidth="1"/>
    <col min="5128" max="5128" width="13" customWidth="1"/>
    <col min="5129" max="5129" width="9.140625" customWidth="1"/>
    <col min="5134" max="5134" width="13.5703125" customWidth="1"/>
    <col min="5140" max="5140" width="14.7109375" customWidth="1"/>
    <col min="5141" max="5141" width="12.28515625" customWidth="1"/>
    <col min="5377" max="5377" width="21.5703125" customWidth="1"/>
    <col min="5378" max="5378" width="19.7109375" customWidth="1"/>
    <col min="5379" max="5383" width="9.140625" customWidth="1"/>
    <col min="5384" max="5384" width="13" customWidth="1"/>
    <col min="5385" max="5385" width="9.140625" customWidth="1"/>
    <col min="5390" max="5390" width="13.5703125" customWidth="1"/>
    <col min="5396" max="5396" width="14.7109375" customWidth="1"/>
    <col min="5397" max="5397" width="12.28515625" customWidth="1"/>
    <col min="5633" max="5633" width="21.5703125" customWidth="1"/>
    <col min="5634" max="5634" width="19.7109375" customWidth="1"/>
    <col min="5635" max="5639" width="9.140625" customWidth="1"/>
    <col min="5640" max="5640" width="13" customWidth="1"/>
    <col min="5641" max="5641" width="9.140625" customWidth="1"/>
    <col min="5646" max="5646" width="13.5703125" customWidth="1"/>
    <col min="5652" max="5652" width="14.7109375" customWidth="1"/>
    <col min="5653" max="5653" width="12.28515625" customWidth="1"/>
    <col min="5889" max="5889" width="21.5703125" customWidth="1"/>
    <col min="5890" max="5890" width="19.7109375" customWidth="1"/>
    <col min="5891" max="5895" width="9.140625" customWidth="1"/>
    <col min="5896" max="5896" width="13" customWidth="1"/>
    <col min="5897" max="5897" width="9.140625" customWidth="1"/>
    <col min="5902" max="5902" width="13.5703125" customWidth="1"/>
    <col min="5908" max="5908" width="14.7109375" customWidth="1"/>
    <col min="5909" max="5909" width="12.28515625" customWidth="1"/>
    <col min="6145" max="6145" width="21.5703125" customWidth="1"/>
    <col min="6146" max="6146" width="19.7109375" customWidth="1"/>
    <col min="6147" max="6151" width="9.140625" customWidth="1"/>
    <col min="6152" max="6152" width="13" customWidth="1"/>
    <col min="6153" max="6153" width="9.140625" customWidth="1"/>
    <col min="6158" max="6158" width="13.5703125" customWidth="1"/>
    <col min="6164" max="6164" width="14.7109375" customWidth="1"/>
    <col min="6165" max="6165" width="12.28515625" customWidth="1"/>
    <col min="6401" max="6401" width="21.5703125" customWidth="1"/>
    <col min="6402" max="6402" width="19.7109375" customWidth="1"/>
    <col min="6403" max="6407" width="9.140625" customWidth="1"/>
    <col min="6408" max="6408" width="13" customWidth="1"/>
    <col min="6409" max="6409" width="9.140625" customWidth="1"/>
    <col min="6414" max="6414" width="13.5703125" customWidth="1"/>
    <col min="6420" max="6420" width="14.7109375" customWidth="1"/>
    <col min="6421" max="6421" width="12.28515625" customWidth="1"/>
    <col min="6657" max="6657" width="21.5703125" customWidth="1"/>
    <col min="6658" max="6658" width="19.7109375" customWidth="1"/>
    <col min="6659" max="6663" width="9.140625" customWidth="1"/>
    <col min="6664" max="6664" width="13" customWidth="1"/>
    <col min="6665" max="6665" width="9.140625" customWidth="1"/>
    <col min="6670" max="6670" width="13.5703125" customWidth="1"/>
    <col min="6676" max="6676" width="14.7109375" customWidth="1"/>
    <col min="6677" max="6677" width="12.28515625" customWidth="1"/>
    <col min="6913" max="6913" width="21.5703125" customWidth="1"/>
    <col min="6914" max="6914" width="19.7109375" customWidth="1"/>
    <col min="6915" max="6919" width="9.140625" customWidth="1"/>
    <col min="6920" max="6920" width="13" customWidth="1"/>
    <col min="6921" max="6921" width="9.140625" customWidth="1"/>
    <col min="6926" max="6926" width="13.5703125" customWidth="1"/>
    <col min="6932" max="6932" width="14.7109375" customWidth="1"/>
    <col min="6933" max="6933" width="12.28515625" customWidth="1"/>
    <col min="7169" max="7169" width="21.5703125" customWidth="1"/>
    <col min="7170" max="7170" width="19.7109375" customWidth="1"/>
    <col min="7171" max="7175" width="9.140625" customWidth="1"/>
    <col min="7176" max="7176" width="13" customWidth="1"/>
    <col min="7177" max="7177" width="9.140625" customWidth="1"/>
    <col min="7182" max="7182" width="13.5703125" customWidth="1"/>
    <col min="7188" max="7188" width="14.7109375" customWidth="1"/>
    <col min="7189" max="7189" width="12.28515625" customWidth="1"/>
    <col min="7425" max="7425" width="21.5703125" customWidth="1"/>
    <col min="7426" max="7426" width="19.7109375" customWidth="1"/>
    <col min="7427" max="7431" width="9.140625" customWidth="1"/>
    <col min="7432" max="7432" width="13" customWidth="1"/>
    <col min="7433" max="7433" width="9.140625" customWidth="1"/>
    <col min="7438" max="7438" width="13.5703125" customWidth="1"/>
    <col min="7444" max="7444" width="14.7109375" customWidth="1"/>
    <col min="7445" max="7445" width="12.28515625" customWidth="1"/>
    <col min="7681" max="7681" width="21.5703125" customWidth="1"/>
    <col min="7682" max="7682" width="19.7109375" customWidth="1"/>
    <col min="7683" max="7687" width="9.140625" customWidth="1"/>
    <col min="7688" max="7688" width="13" customWidth="1"/>
    <col min="7689" max="7689" width="9.140625" customWidth="1"/>
    <col min="7694" max="7694" width="13.5703125" customWidth="1"/>
    <col min="7700" max="7700" width="14.7109375" customWidth="1"/>
    <col min="7701" max="7701" width="12.28515625" customWidth="1"/>
    <col min="7937" max="7937" width="21.5703125" customWidth="1"/>
    <col min="7938" max="7938" width="19.7109375" customWidth="1"/>
    <col min="7939" max="7943" width="9.140625" customWidth="1"/>
    <col min="7944" max="7944" width="13" customWidth="1"/>
    <col min="7945" max="7945" width="9.140625" customWidth="1"/>
    <col min="7950" max="7950" width="13.5703125" customWidth="1"/>
    <col min="7956" max="7956" width="14.7109375" customWidth="1"/>
    <col min="7957" max="7957" width="12.28515625" customWidth="1"/>
    <col min="8193" max="8193" width="21.5703125" customWidth="1"/>
    <col min="8194" max="8194" width="19.7109375" customWidth="1"/>
    <col min="8195" max="8199" width="9.140625" customWidth="1"/>
    <col min="8200" max="8200" width="13" customWidth="1"/>
    <col min="8201" max="8201" width="9.140625" customWidth="1"/>
    <col min="8206" max="8206" width="13.5703125" customWidth="1"/>
    <col min="8212" max="8212" width="14.7109375" customWidth="1"/>
    <col min="8213" max="8213" width="12.28515625" customWidth="1"/>
    <col min="8449" max="8449" width="21.5703125" customWidth="1"/>
    <col min="8450" max="8450" width="19.7109375" customWidth="1"/>
    <col min="8451" max="8455" width="9.140625" customWidth="1"/>
    <col min="8456" max="8456" width="13" customWidth="1"/>
    <col min="8457" max="8457" width="9.140625" customWidth="1"/>
    <col min="8462" max="8462" width="13.5703125" customWidth="1"/>
    <col min="8468" max="8468" width="14.7109375" customWidth="1"/>
    <col min="8469" max="8469" width="12.28515625" customWidth="1"/>
    <col min="8705" max="8705" width="21.5703125" customWidth="1"/>
    <col min="8706" max="8706" width="19.7109375" customWidth="1"/>
    <col min="8707" max="8711" width="9.140625" customWidth="1"/>
    <col min="8712" max="8712" width="13" customWidth="1"/>
    <col min="8713" max="8713" width="9.140625" customWidth="1"/>
    <col min="8718" max="8718" width="13.5703125" customWidth="1"/>
    <col min="8724" max="8724" width="14.7109375" customWidth="1"/>
    <col min="8725" max="8725" width="12.28515625" customWidth="1"/>
    <col min="8961" max="8961" width="21.5703125" customWidth="1"/>
    <col min="8962" max="8962" width="19.7109375" customWidth="1"/>
    <col min="8963" max="8967" width="9.140625" customWidth="1"/>
    <col min="8968" max="8968" width="13" customWidth="1"/>
    <col min="8969" max="8969" width="9.140625" customWidth="1"/>
    <col min="8974" max="8974" width="13.5703125" customWidth="1"/>
    <col min="8980" max="8980" width="14.7109375" customWidth="1"/>
    <col min="8981" max="8981" width="12.28515625" customWidth="1"/>
    <col min="9217" max="9217" width="21.5703125" customWidth="1"/>
    <col min="9218" max="9218" width="19.7109375" customWidth="1"/>
    <col min="9219" max="9223" width="9.140625" customWidth="1"/>
    <col min="9224" max="9224" width="13" customWidth="1"/>
    <col min="9225" max="9225" width="9.140625" customWidth="1"/>
    <col min="9230" max="9230" width="13.5703125" customWidth="1"/>
    <col min="9236" max="9236" width="14.7109375" customWidth="1"/>
    <col min="9237" max="9237" width="12.28515625" customWidth="1"/>
    <col min="9473" max="9473" width="21.5703125" customWidth="1"/>
    <col min="9474" max="9474" width="19.7109375" customWidth="1"/>
    <col min="9475" max="9479" width="9.140625" customWidth="1"/>
    <col min="9480" max="9480" width="13" customWidth="1"/>
    <col min="9481" max="9481" width="9.140625" customWidth="1"/>
    <col min="9486" max="9486" width="13.5703125" customWidth="1"/>
    <col min="9492" max="9492" width="14.7109375" customWidth="1"/>
    <col min="9493" max="9493" width="12.28515625" customWidth="1"/>
    <col min="9729" max="9729" width="21.5703125" customWidth="1"/>
    <col min="9730" max="9730" width="19.7109375" customWidth="1"/>
    <col min="9731" max="9735" width="9.140625" customWidth="1"/>
    <col min="9736" max="9736" width="13" customWidth="1"/>
    <col min="9737" max="9737" width="9.140625" customWidth="1"/>
    <col min="9742" max="9742" width="13.5703125" customWidth="1"/>
    <col min="9748" max="9748" width="14.7109375" customWidth="1"/>
    <col min="9749" max="9749" width="12.28515625" customWidth="1"/>
    <col min="9985" max="9985" width="21.5703125" customWidth="1"/>
    <col min="9986" max="9986" width="19.7109375" customWidth="1"/>
    <col min="9987" max="9991" width="9.140625" customWidth="1"/>
    <col min="9992" max="9992" width="13" customWidth="1"/>
    <col min="9993" max="9993" width="9.140625" customWidth="1"/>
    <col min="9998" max="9998" width="13.5703125" customWidth="1"/>
    <col min="10004" max="10004" width="14.7109375" customWidth="1"/>
    <col min="10005" max="10005" width="12.28515625" customWidth="1"/>
    <col min="10241" max="10241" width="21.5703125" customWidth="1"/>
    <col min="10242" max="10242" width="19.7109375" customWidth="1"/>
    <col min="10243" max="10247" width="9.140625" customWidth="1"/>
    <col min="10248" max="10248" width="13" customWidth="1"/>
    <col min="10249" max="10249" width="9.140625" customWidth="1"/>
    <col min="10254" max="10254" width="13.5703125" customWidth="1"/>
    <col min="10260" max="10260" width="14.7109375" customWidth="1"/>
    <col min="10261" max="10261" width="12.28515625" customWidth="1"/>
    <col min="10497" max="10497" width="21.5703125" customWidth="1"/>
    <col min="10498" max="10498" width="19.7109375" customWidth="1"/>
    <col min="10499" max="10503" width="9.140625" customWidth="1"/>
    <col min="10504" max="10504" width="13" customWidth="1"/>
    <col min="10505" max="10505" width="9.140625" customWidth="1"/>
    <col min="10510" max="10510" width="13.5703125" customWidth="1"/>
    <col min="10516" max="10516" width="14.7109375" customWidth="1"/>
    <col min="10517" max="10517" width="12.28515625" customWidth="1"/>
    <col min="10753" max="10753" width="21.5703125" customWidth="1"/>
    <col min="10754" max="10754" width="19.7109375" customWidth="1"/>
    <col min="10755" max="10759" width="9.140625" customWidth="1"/>
    <col min="10760" max="10760" width="13" customWidth="1"/>
    <col min="10761" max="10761" width="9.140625" customWidth="1"/>
    <col min="10766" max="10766" width="13.5703125" customWidth="1"/>
    <col min="10772" max="10772" width="14.7109375" customWidth="1"/>
    <col min="10773" max="10773" width="12.28515625" customWidth="1"/>
    <col min="11009" max="11009" width="21.5703125" customWidth="1"/>
    <col min="11010" max="11010" width="19.7109375" customWidth="1"/>
    <col min="11011" max="11015" width="9.140625" customWidth="1"/>
    <col min="11016" max="11016" width="13" customWidth="1"/>
    <col min="11017" max="11017" width="9.140625" customWidth="1"/>
    <col min="11022" max="11022" width="13.5703125" customWidth="1"/>
    <col min="11028" max="11028" width="14.7109375" customWidth="1"/>
    <col min="11029" max="11029" width="12.28515625" customWidth="1"/>
    <col min="11265" max="11265" width="21.5703125" customWidth="1"/>
    <col min="11266" max="11266" width="19.7109375" customWidth="1"/>
    <col min="11267" max="11271" width="9.140625" customWidth="1"/>
    <col min="11272" max="11272" width="13" customWidth="1"/>
    <col min="11273" max="11273" width="9.140625" customWidth="1"/>
    <col min="11278" max="11278" width="13.5703125" customWidth="1"/>
    <col min="11284" max="11284" width="14.7109375" customWidth="1"/>
    <col min="11285" max="11285" width="12.28515625" customWidth="1"/>
    <col min="11521" max="11521" width="21.5703125" customWidth="1"/>
    <col min="11522" max="11522" width="19.7109375" customWidth="1"/>
    <col min="11523" max="11527" width="9.140625" customWidth="1"/>
    <col min="11528" max="11528" width="13" customWidth="1"/>
    <col min="11529" max="11529" width="9.140625" customWidth="1"/>
    <col min="11534" max="11534" width="13.5703125" customWidth="1"/>
    <col min="11540" max="11540" width="14.7109375" customWidth="1"/>
    <col min="11541" max="11541" width="12.28515625" customWidth="1"/>
    <col min="11777" max="11777" width="21.5703125" customWidth="1"/>
    <col min="11778" max="11778" width="19.7109375" customWidth="1"/>
    <col min="11779" max="11783" width="9.140625" customWidth="1"/>
    <col min="11784" max="11784" width="13" customWidth="1"/>
    <col min="11785" max="11785" width="9.140625" customWidth="1"/>
    <col min="11790" max="11790" width="13.5703125" customWidth="1"/>
    <col min="11796" max="11796" width="14.7109375" customWidth="1"/>
    <col min="11797" max="11797" width="12.28515625" customWidth="1"/>
    <col min="12033" max="12033" width="21.5703125" customWidth="1"/>
    <col min="12034" max="12034" width="19.7109375" customWidth="1"/>
    <col min="12035" max="12039" width="9.140625" customWidth="1"/>
    <col min="12040" max="12040" width="13" customWidth="1"/>
    <col min="12041" max="12041" width="9.140625" customWidth="1"/>
    <col min="12046" max="12046" width="13.5703125" customWidth="1"/>
    <col min="12052" max="12052" width="14.7109375" customWidth="1"/>
    <col min="12053" max="12053" width="12.28515625" customWidth="1"/>
    <col min="12289" max="12289" width="21.5703125" customWidth="1"/>
    <col min="12290" max="12290" width="19.7109375" customWidth="1"/>
    <col min="12291" max="12295" width="9.140625" customWidth="1"/>
    <col min="12296" max="12296" width="13" customWidth="1"/>
    <col min="12297" max="12297" width="9.140625" customWidth="1"/>
    <col min="12302" max="12302" width="13.5703125" customWidth="1"/>
    <col min="12308" max="12308" width="14.7109375" customWidth="1"/>
    <col min="12309" max="12309" width="12.28515625" customWidth="1"/>
    <col min="12545" max="12545" width="21.5703125" customWidth="1"/>
    <col min="12546" max="12546" width="19.7109375" customWidth="1"/>
    <col min="12547" max="12551" width="9.140625" customWidth="1"/>
    <col min="12552" max="12552" width="13" customWidth="1"/>
    <col min="12553" max="12553" width="9.140625" customWidth="1"/>
    <col min="12558" max="12558" width="13.5703125" customWidth="1"/>
    <col min="12564" max="12564" width="14.7109375" customWidth="1"/>
    <col min="12565" max="12565" width="12.28515625" customWidth="1"/>
    <col min="12801" max="12801" width="21.5703125" customWidth="1"/>
    <col min="12802" max="12802" width="19.7109375" customWidth="1"/>
    <col min="12803" max="12807" width="9.140625" customWidth="1"/>
    <col min="12808" max="12808" width="13" customWidth="1"/>
    <col min="12809" max="12809" width="9.140625" customWidth="1"/>
    <col min="12814" max="12814" width="13.5703125" customWidth="1"/>
    <col min="12820" max="12820" width="14.7109375" customWidth="1"/>
    <col min="12821" max="12821" width="12.28515625" customWidth="1"/>
    <col min="13057" max="13057" width="21.5703125" customWidth="1"/>
    <col min="13058" max="13058" width="19.7109375" customWidth="1"/>
    <col min="13059" max="13063" width="9.140625" customWidth="1"/>
    <col min="13064" max="13064" width="13" customWidth="1"/>
    <col min="13065" max="13065" width="9.140625" customWidth="1"/>
    <col min="13070" max="13070" width="13.5703125" customWidth="1"/>
    <col min="13076" max="13076" width="14.7109375" customWidth="1"/>
    <col min="13077" max="13077" width="12.28515625" customWidth="1"/>
    <col min="13313" max="13313" width="21.5703125" customWidth="1"/>
    <col min="13314" max="13314" width="19.7109375" customWidth="1"/>
    <col min="13315" max="13319" width="9.140625" customWidth="1"/>
    <col min="13320" max="13320" width="13" customWidth="1"/>
    <col min="13321" max="13321" width="9.140625" customWidth="1"/>
    <col min="13326" max="13326" width="13.5703125" customWidth="1"/>
    <col min="13332" max="13332" width="14.7109375" customWidth="1"/>
    <col min="13333" max="13333" width="12.28515625" customWidth="1"/>
    <col min="13569" max="13569" width="21.5703125" customWidth="1"/>
    <col min="13570" max="13570" width="19.7109375" customWidth="1"/>
    <col min="13571" max="13575" width="9.140625" customWidth="1"/>
    <col min="13576" max="13576" width="13" customWidth="1"/>
    <col min="13577" max="13577" width="9.140625" customWidth="1"/>
    <col min="13582" max="13582" width="13.5703125" customWidth="1"/>
    <col min="13588" max="13588" width="14.7109375" customWidth="1"/>
    <col min="13589" max="13589" width="12.28515625" customWidth="1"/>
    <col min="13825" max="13825" width="21.5703125" customWidth="1"/>
    <col min="13826" max="13826" width="19.7109375" customWidth="1"/>
    <col min="13827" max="13831" width="9.140625" customWidth="1"/>
    <col min="13832" max="13832" width="13" customWidth="1"/>
    <col min="13833" max="13833" width="9.140625" customWidth="1"/>
    <col min="13838" max="13838" width="13.5703125" customWidth="1"/>
    <col min="13844" max="13844" width="14.7109375" customWidth="1"/>
    <col min="13845" max="13845" width="12.28515625" customWidth="1"/>
    <col min="14081" max="14081" width="21.5703125" customWidth="1"/>
    <col min="14082" max="14082" width="19.7109375" customWidth="1"/>
    <col min="14083" max="14087" width="9.140625" customWidth="1"/>
    <col min="14088" max="14088" width="13" customWidth="1"/>
    <col min="14089" max="14089" width="9.140625" customWidth="1"/>
    <col min="14094" max="14094" width="13.5703125" customWidth="1"/>
    <col min="14100" max="14100" width="14.7109375" customWidth="1"/>
    <col min="14101" max="14101" width="12.28515625" customWidth="1"/>
    <col min="14337" max="14337" width="21.5703125" customWidth="1"/>
    <col min="14338" max="14338" width="19.7109375" customWidth="1"/>
    <col min="14339" max="14343" width="9.140625" customWidth="1"/>
    <col min="14344" max="14344" width="13" customWidth="1"/>
    <col min="14345" max="14345" width="9.140625" customWidth="1"/>
    <col min="14350" max="14350" width="13.5703125" customWidth="1"/>
    <col min="14356" max="14356" width="14.7109375" customWidth="1"/>
    <col min="14357" max="14357" width="12.28515625" customWidth="1"/>
    <col min="14593" max="14593" width="21.5703125" customWidth="1"/>
    <col min="14594" max="14594" width="19.7109375" customWidth="1"/>
    <col min="14595" max="14599" width="9.140625" customWidth="1"/>
    <col min="14600" max="14600" width="13" customWidth="1"/>
    <col min="14601" max="14601" width="9.140625" customWidth="1"/>
    <col min="14606" max="14606" width="13.5703125" customWidth="1"/>
    <col min="14612" max="14612" width="14.7109375" customWidth="1"/>
    <col min="14613" max="14613" width="12.28515625" customWidth="1"/>
    <col min="14849" max="14849" width="21.5703125" customWidth="1"/>
    <col min="14850" max="14850" width="19.7109375" customWidth="1"/>
    <col min="14851" max="14855" width="9.140625" customWidth="1"/>
    <col min="14856" max="14856" width="13" customWidth="1"/>
    <col min="14857" max="14857" width="9.140625" customWidth="1"/>
    <col min="14862" max="14862" width="13.5703125" customWidth="1"/>
    <col min="14868" max="14868" width="14.7109375" customWidth="1"/>
    <col min="14869" max="14869" width="12.28515625" customWidth="1"/>
    <col min="15105" max="15105" width="21.5703125" customWidth="1"/>
    <col min="15106" max="15106" width="19.7109375" customWidth="1"/>
    <col min="15107" max="15111" width="9.140625" customWidth="1"/>
    <col min="15112" max="15112" width="13" customWidth="1"/>
    <col min="15113" max="15113" width="9.140625" customWidth="1"/>
    <col min="15118" max="15118" width="13.5703125" customWidth="1"/>
    <col min="15124" max="15124" width="14.7109375" customWidth="1"/>
    <col min="15125" max="15125" width="12.28515625" customWidth="1"/>
    <col min="15361" max="15361" width="21.5703125" customWidth="1"/>
    <col min="15362" max="15362" width="19.7109375" customWidth="1"/>
    <col min="15363" max="15367" width="9.140625" customWidth="1"/>
    <col min="15368" max="15368" width="13" customWidth="1"/>
    <col min="15369" max="15369" width="9.140625" customWidth="1"/>
    <col min="15374" max="15374" width="13.5703125" customWidth="1"/>
    <col min="15380" max="15380" width="14.7109375" customWidth="1"/>
    <col min="15381" max="15381" width="12.28515625" customWidth="1"/>
    <col min="15617" max="15617" width="21.5703125" customWidth="1"/>
    <col min="15618" max="15618" width="19.7109375" customWidth="1"/>
    <col min="15619" max="15623" width="9.140625" customWidth="1"/>
    <col min="15624" max="15624" width="13" customWidth="1"/>
    <col min="15625" max="15625" width="9.140625" customWidth="1"/>
    <col min="15630" max="15630" width="13.5703125" customWidth="1"/>
    <col min="15636" max="15636" width="14.7109375" customWidth="1"/>
    <col min="15637" max="15637" width="12.28515625" customWidth="1"/>
    <col min="15873" max="15873" width="21.5703125" customWidth="1"/>
    <col min="15874" max="15874" width="19.7109375" customWidth="1"/>
    <col min="15875" max="15879" width="9.140625" customWidth="1"/>
    <col min="15880" max="15880" width="13" customWidth="1"/>
    <col min="15881" max="15881" width="9.140625" customWidth="1"/>
    <col min="15886" max="15886" width="13.5703125" customWidth="1"/>
    <col min="15892" max="15892" width="14.7109375" customWidth="1"/>
    <col min="15893" max="15893" width="12.28515625" customWidth="1"/>
    <col min="16129" max="16129" width="21.5703125" customWidth="1"/>
    <col min="16130" max="16130" width="19.7109375" customWidth="1"/>
    <col min="16131" max="16135" width="9.140625" customWidth="1"/>
    <col min="16136" max="16136" width="13" customWidth="1"/>
    <col min="16137" max="16137" width="9.140625" customWidth="1"/>
    <col min="16142" max="16142" width="13.5703125" customWidth="1"/>
    <col min="16148" max="16148" width="14.7109375" customWidth="1"/>
    <col min="16149" max="16149" width="12.28515625" customWidth="1"/>
  </cols>
  <sheetData>
    <row r="1" spans="1:21" ht="18.75">
      <c r="A1" s="142" t="s">
        <v>201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  <c r="O1" s="142"/>
      <c r="P1" s="142"/>
      <c r="Q1" s="142"/>
      <c r="R1" s="142"/>
      <c r="S1" s="142"/>
      <c r="T1" s="142"/>
      <c r="U1" s="144"/>
    </row>
    <row r="2" spans="1:21" ht="18.75">
      <c r="A2" s="142" t="s">
        <v>288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  <c r="O2" s="142"/>
      <c r="P2" s="142"/>
      <c r="Q2" s="142"/>
      <c r="R2" s="142"/>
      <c r="S2" s="142"/>
      <c r="T2" s="142"/>
      <c r="U2" s="144"/>
    </row>
    <row r="3" spans="1:21" ht="18.75">
      <c r="A3" s="142">
        <v>2021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  <c r="O3" s="142"/>
      <c r="P3" s="142"/>
      <c r="Q3" s="142"/>
      <c r="R3" s="142"/>
      <c r="S3" s="142"/>
      <c r="T3" s="142"/>
      <c r="U3" s="144"/>
    </row>
    <row r="4" spans="1:21" ht="19.5" thickBot="1">
      <c r="A4" s="142"/>
      <c r="B4" s="142"/>
      <c r="C4" s="142"/>
      <c r="D4" s="142"/>
      <c r="E4" s="142"/>
      <c r="F4" s="142"/>
      <c r="G4" s="145"/>
      <c r="H4" s="142"/>
      <c r="I4" s="142"/>
      <c r="J4" s="142"/>
      <c r="K4" s="142"/>
      <c r="L4" s="142"/>
      <c r="M4" s="145"/>
      <c r="N4" s="143"/>
      <c r="O4" s="142"/>
      <c r="P4" s="142"/>
      <c r="Q4" s="142"/>
      <c r="R4" s="142"/>
      <c r="S4" s="145"/>
      <c r="T4" s="142"/>
      <c r="U4" s="144"/>
    </row>
    <row r="5" spans="1:21" ht="18.75">
      <c r="A5" s="142"/>
      <c r="B5" s="142"/>
      <c r="C5" s="146" t="s">
        <v>203</v>
      </c>
      <c r="D5" s="147"/>
      <c r="E5" s="147"/>
      <c r="F5" s="147"/>
      <c r="G5" s="147"/>
      <c r="H5" s="148"/>
      <c r="I5" s="565" t="s">
        <v>204</v>
      </c>
      <c r="J5" s="566"/>
      <c r="K5" s="566"/>
      <c r="L5" s="566"/>
      <c r="M5" s="566"/>
      <c r="N5" s="567"/>
      <c r="O5" s="151" t="s">
        <v>205</v>
      </c>
      <c r="P5" s="152"/>
      <c r="Q5" s="152"/>
      <c r="R5" s="152"/>
      <c r="S5" s="152"/>
      <c r="T5" s="153"/>
    </row>
    <row r="6" spans="1:21" ht="19.5" thickBot="1">
      <c r="A6" s="142"/>
      <c r="B6" s="145"/>
      <c r="C6" s="154" t="s">
        <v>206</v>
      </c>
      <c r="D6" s="155"/>
      <c r="E6" s="155"/>
      <c r="F6" s="155"/>
      <c r="G6" s="155"/>
      <c r="H6" s="156"/>
      <c r="I6" s="568" t="s">
        <v>207</v>
      </c>
      <c r="J6" s="569"/>
      <c r="K6" s="569"/>
      <c r="L6" s="569"/>
      <c r="M6" s="569"/>
      <c r="N6" s="570"/>
      <c r="O6" s="157" t="s">
        <v>208</v>
      </c>
      <c r="P6" s="158"/>
      <c r="Q6" s="158"/>
      <c r="R6" s="158"/>
      <c r="S6" s="158"/>
      <c r="T6" s="159"/>
    </row>
    <row r="7" spans="1:21" ht="99" customHeight="1" thickBot="1">
      <c r="A7" s="547" t="s">
        <v>23</v>
      </c>
      <c r="B7" s="160" t="s">
        <v>209</v>
      </c>
      <c r="C7" s="161" t="s">
        <v>210</v>
      </c>
      <c r="D7" s="161" t="s">
        <v>211</v>
      </c>
      <c r="E7" s="161" t="s">
        <v>212</v>
      </c>
      <c r="F7" s="162" t="s">
        <v>213</v>
      </c>
      <c r="G7" s="161" t="s">
        <v>214</v>
      </c>
      <c r="H7" s="88" t="s">
        <v>215</v>
      </c>
      <c r="I7" s="571" t="s">
        <v>210</v>
      </c>
      <c r="J7" s="571" t="s">
        <v>211</v>
      </c>
      <c r="K7" s="571" t="s">
        <v>212</v>
      </c>
      <c r="L7" s="571" t="s">
        <v>213</v>
      </c>
      <c r="M7" s="571" t="s">
        <v>214</v>
      </c>
      <c r="N7" s="572" t="s">
        <v>215</v>
      </c>
      <c r="O7" s="163" t="s">
        <v>210</v>
      </c>
      <c r="P7" s="163" t="s">
        <v>211</v>
      </c>
      <c r="Q7" s="163" t="s">
        <v>212</v>
      </c>
      <c r="R7" s="163" t="s">
        <v>213</v>
      </c>
      <c r="S7" s="163" t="s">
        <v>214</v>
      </c>
      <c r="T7" s="87" t="s">
        <v>215</v>
      </c>
      <c r="U7" s="164" t="s">
        <v>12</v>
      </c>
    </row>
    <row r="8" spans="1:21">
      <c r="A8" s="201" t="s">
        <v>2</v>
      </c>
      <c r="B8" s="173" t="s">
        <v>30</v>
      </c>
      <c r="C8" s="202" t="s">
        <v>32</v>
      </c>
      <c r="D8" s="203">
        <v>38.380000000000003</v>
      </c>
      <c r="E8" s="203">
        <v>25.4</v>
      </c>
      <c r="F8" s="176">
        <f>+D8+E8</f>
        <v>63.78</v>
      </c>
      <c r="G8" s="204">
        <v>1</v>
      </c>
      <c r="H8" s="205">
        <v>100</v>
      </c>
      <c r="I8" s="579" t="s">
        <v>32</v>
      </c>
      <c r="J8" s="580">
        <v>33.08</v>
      </c>
      <c r="K8" s="580">
        <v>15.22</v>
      </c>
      <c r="L8" s="576">
        <f>+J8+K8</f>
        <v>48.3</v>
      </c>
      <c r="M8" s="581">
        <v>21</v>
      </c>
      <c r="N8" s="582">
        <v>90</v>
      </c>
      <c r="O8" s="210" t="s">
        <v>32</v>
      </c>
      <c r="P8" s="211">
        <v>36.89</v>
      </c>
      <c r="Q8" s="211">
        <v>34.799999999999997</v>
      </c>
      <c r="R8" s="185">
        <f t="shared" ref="R8:R48" si="0">+P8+Q8</f>
        <v>71.69</v>
      </c>
      <c r="S8" s="212">
        <v>2</v>
      </c>
      <c r="T8" s="213">
        <v>98.630136986301366</v>
      </c>
      <c r="U8" s="188">
        <f t="shared" ref="U8:U48" si="1">+H8+N8+T8</f>
        <v>288.63013698630135</v>
      </c>
    </row>
    <row r="9" spans="1:21">
      <c r="A9" s="201" t="s">
        <v>153</v>
      </c>
      <c r="B9" s="173" t="s">
        <v>42</v>
      </c>
      <c r="C9" s="174" t="s">
        <v>32</v>
      </c>
      <c r="D9" s="175">
        <v>16.439999999999998</v>
      </c>
      <c r="E9" s="175">
        <v>21.78</v>
      </c>
      <c r="F9" s="176">
        <v>38.22</v>
      </c>
      <c r="G9" s="204">
        <v>3</v>
      </c>
      <c r="H9" s="216">
        <v>98.165137614678898</v>
      </c>
      <c r="I9" s="573" t="s">
        <v>32</v>
      </c>
      <c r="J9" s="574">
        <v>33.08</v>
      </c>
      <c r="K9" s="575">
        <v>15.22</v>
      </c>
      <c r="L9" s="576">
        <v>48.3</v>
      </c>
      <c r="M9" s="577">
        <v>21</v>
      </c>
      <c r="N9" s="578">
        <v>90</v>
      </c>
      <c r="O9" s="210" t="s">
        <v>32</v>
      </c>
      <c r="P9" s="211">
        <v>36.89</v>
      </c>
      <c r="Q9" s="211">
        <v>34.799999999999997</v>
      </c>
      <c r="R9" s="185">
        <f t="shared" si="0"/>
        <v>71.69</v>
      </c>
      <c r="S9" s="212">
        <v>2</v>
      </c>
      <c r="T9" s="213">
        <v>98.630136986301366</v>
      </c>
      <c r="U9" s="188">
        <f t="shared" si="1"/>
        <v>286.79527460098024</v>
      </c>
    </row>
    <row r="10" spans="1:21">
      <c r="A10" s="201" t="s">
        <v>5</v>
      </c>
      <c r="B10" s="173" t="s">
        <v>46</v>
      </c>
      <c r="C10" s="202" t="s">
        <v>47</v>
      </c>
      <c r="D10" s="203">
        <v>13.48</v>
      </c>
      <c r="E10" s="203">
        <v>10.34</v>
      </c>
      <c r="F10" s="176">
        <f>+D10+E10</f>
        <v>23.82</v>
      </c>
      <c r="G10" s="204">
        <v>11</v>
      </c>
      <c r="H10" s="205">
        <v>90.825688073394488</v>
      </c>
      <c r="I10" s="573" t="s">
        <v>47</v>
      </c>
      <c r="J10" s="574">
        <v>25.979999999999997</v>
      </c>
      <c r="K10" s="575">
        <v>29.299999999999997</v>
      </c>
      <c r="L10" s="576">
        <f>+J10+K10</f>
        <v>55.279999999999994</v>
      </c>
      <c r="M10" s="577">
        <v>10</v>
      </c>
      <c r="N10" s="578">
        <v>95.5</v>
      </c>
      <c r="O10" s="219" t="s">
        <v>47</v>
      </c>
      <c r="P10" s="220">
        <v>43.78</v>
      </c>
      <c r="Q10" s="220">
        <v>17.880000000000003</v>
      </c>
      <c r="R10" s="185">
        <f t="shared" si="0"/>
        <v>61.660000000000004</v>
      </c>
      <c r="S10" s="221">
        <v>3</v>
      </c>
      <c r="T10" s="222">
        <v>97.260273972602747</v>
      </c>
      <c r="U10" s="188">
        <f t="shared" si="1"/>
        <v>283.58596204599723</v>
      </c>
    </row>
    <row r="11" spans="1:21">
      <c r="A11" s="201" t="s">
        <v>6</v>
      </c>
      <c r="B11" s="173" t="s">
        <v>45</v>
      </c>
      <c r="C11" s="174" t="s">
        <v>47</v>
      </c>
      <c r="D11" s="175">
        <v>13.48</v>
      </c>
      <c r="E11" s="175">
        <v>10.34</v>
      </c>
      <c r="F11" s="176">
        <v>23.82</v>
      </c>
      <c r="G11" s="204">
        <v>11</v>
      </c>
      <c r="H11" s="216">
        <v>90.825688073394488</v>
      </c>
      <c r="I11" s="573" t="s">
        <v>47</v>
      </c>
      <c r="J11" s="574">
        <v>25.979999999999997</v>
      </c>
      <c r="K11" s="575">
        <v>29.299999999999997</v>
      </c>
      <c r="L11" s="576">
        <v>55.279999999999994</v>
      </c>
      <c r="M11" s="577">
        <v>10</v>
      </c>
      <c r="N11" s="578">
        <v>95.5</v>
      </c>
      <c r="O11" s="219" t="s">
        <v>47</v>
      </c>
      <c r="P11" s="220">
        <v>43.78</v>
      </c>
      <c r="Q11" s="220">
        <v>17.880000000000003</v>
      </c>
      <c r="R11" s="185">
        <f t="shared" si="0"/>
        <v>61.660000000000004</v>
      </c>
      <c r="S11" s="221">
        <v>3</v>
      </c>
      <c r="T11" s="222">
        <v>97.260273972602747</v>
      </c>
      <c r="U11" s="188">
        <f t="shared" si="1"/>
        <v>283.58596204599723</v>
      </c>
    </row>
    <row r="12" spans="1:21">
      <c r="A12" s="201" t="s">
        <v>7</v>
      </c>
      <c r="B12" s="173" t="s">
        <v>127</v>
      </c>
      <c r="C12" s="202" t="s">
        <v>32</v>
      </c>
      <c r="D12" s="203">
        <v>8.58</v>
      </c>
      <c r="E12" s="203">
        <v>11.74</v>
      </c>
      <c r="F12" s="176">
        <f>+D12+E12</f>
        <v>20.32</v>
      </c>
      <c r="G12" s="204">
        <v>16</v>
      </c>
      <c r="H12" s="205">
        <v>86.238532110091754</v>
      </c>
      <c r="I12" s="573" t="s">
        <v>32</v>
      </c>
      <c r="J12" s="574">
        <v>40.24</v>
      </c>
      <c r="K12" s="575">
        <v>34.229999999999997</v>
      </c>
      <c r="L12" s="576">
        <f>+J12+K12</f>
        <v>74.47</v>
      </c>
      <c r="M12" s="577">
        <v>1</v>
      </c>
      <c r="N12" s="578">
        <v>100</v>
      </c>
      <c r="O12" s="219" t="s">
        <v>32</v>
      </c>
      <c r="P12" s="220">
        <v>9.8000000000000007</v>
      </c>
      <c r="Q12" s="220">
        <v>40.04</v>
      </c>
      <c r="R12" s="185">
        <f t="shared" si="0"/>
        <v>49.84</v>
      </c>
      <c r="S12" s="221">
        <v>5</v>
      </c>
      <c r="T12" s="222">
        <v>94.520547945205479</v>
      </c>
      <c r="U12" s="188">
        <f t="shared" si="1"/>
        <v>280.7590800552972</v>
      </c>
    </row>
    <row r="13" spans="1:21">
      <c r="A13" s="201" t="s">
        <v>39</v>
      </c>
      <c r="B13" s="173" t="s">
        <v>127</v>
      </c>
      <c r="C13" s="174" t="s">
        <v>32</v>
      </c>
      <c r="D13" s="175">
        <v>8.58</v>
      </c>
      <c r="E13" s="175">
        <v>11.74</v>
      </c>
      <c r="F13" s="176">
        <v>20.32</v>
      </c>
      <c r="G13" s="177">
        <v>16</v>
      </c>
      <c r="H13" s="178">
        <v>86.238532110091754</v>
      </c>
      <c r="I13" s="573" t="s">
        <v>32</v>
      </c>
      <c r="J13" s="574">
        <v>40.24</v>
      </c>
      <c r="K13" s="575">
        <v>34.229999999999997</v>
      </c>
      <c r="L13" s="576">
        <v>74.47</v>
      </c>
      <c r="M13" s="577">
        <v>1</v>
      </c>
      <c r="N13" s="578">
        <v>100</v>
      </c>
      <c r="O13" s="219" t="s">
        <v>32</v>
      </c>
      <c r="P13" s="220">
        <v>9.8000000000000007</v>
      </c>
      <c r="Q13" s="220">
        <v>40.04</v>
      </c>
      <c r="R13" s="185">
        <f t="shared" si="0"/>
        <v>49.84</v>
      </c>
      <c r="S13" s="221">
        <v>5</v>
      </c>
      <c r="T13" s="222">
        <v>94.520547945205479</v>
      </c>
      <c r="U13" s="188">
        <f t="shared" si="1"/>
        <v>280.7590800552972</v>
      </c>
    </row>
    <row r="14" spans="1:21">
      <c r="A14" s="201" t="s">
        <v>52</v>
      </c>
      <c r="B14" s="173" t="s">
        <v>53</v>
      </c>
      <c r="C14" s="202" t="s">
        <v>32</v>
      </c>
      <c r="D14" s="203">
        <v>31.240000000000002</v>
      </c>
      <c r="E14" s="203">
        <v>7.5600000000000005</v>
      </c>
      <c r="F14" s="176">
        <f>+D14+E14</f>
        <v>38.800000000000004</v>
      </c>
      <c r="G14" s="204">
        <v>2</v>
      </c>
      <c r="H14" s="205">
        <v>99.082568807339456</v>
      </c>
      <c r="I14" s="573" t="s">
        <v>32</v>
      </c>
      <c r="J14" s="574">
        <v>22.96</v>
      </c>
      <c r="K14" s="575">
        <v>24.8</v>
      </c>
      <c r="L14" s="576">
        <f>+J14+K14</f>
        <v>47.760000000000005</v>
      </c>
      <c r="M14" s="577">
        <v>24</v>
      </c>
      <c r="N14" s="578">
        <v>88.5</v>
      </c>
      <c r="O14" s="231" t="s">
        <v>32</v>
      </c>
      <c r="P14" s="185">
        <v>17.14</v>
      </c>
      <c r="Q14" s="232">
        <v>25.18</v>
      </c>
      <c r="R14" s="185">
        <f t="shared" si="0"/>
        <v>42.32</v>
      </c>
      <c r="S14" s="548">
        <v>7</v>
      </c>
      <c r="T14" s="233">
        <v>91.780821917808225</v>
      </c>
      <c r="U14" s="188">
        <f t="shared" si="1"/>
        <v>279.36339072514767</v>
      </c>
    </row>
    <row r="15" spans="1:21">
      <c r="A15" s="201" t="s">
        <v>17</v>
      </c>
      <c r="B15" s="173" t="s">
        <v>66</v>
      </c>
      <c r="C15" s="202" t="s">
        <v>32</v>
      </c>
      <c r="D15" s="203">
        <v>22.36</v>
      </c>
      <c r="E15" s="203">
        <v>7.7799999999999994</v>
      </c>
      <c r="F15" s="176">
        <f>+D15+E15</f>
        <v>30.14</v>
      </c>
      <c r="G15" s="204">
        <v>8</v>
      </c>
      <c r="H15" s="205">
        <v>93.577981651376149</v>
      </c>
      <c r="I15" s="579" t="s">
        <v>32</v>
      </c>
      <c r="J15" s="583">
        <v>26.5</v>
      </c>
      <c r="K15" s="584">
        <v>6.5</v>
      </c>
      <c r="L15" s="576">
        <f>+J15+K15</f>
        <v>33</v>
      </c>
      <c r="M15" s="577">
        <v>51</v>
      </c>
      <c r="N15" s="585">
        <v>75</v>
      </c>
      <c r="O15" s="210" t="s">
        <v>32</v>
      </c>
      <c r="P15" s="211">
        <v>32.47</v>
      </c>
      <c r="Q15" s="211">
        <v>17.659999999999997</v>
      </c>
      <c r="R15" s="185">
        <f t="shared" si="0"/>
        <v>50.129999999999995</v>
      </c>
      <c r="S15" s="254">
        <v>4</v>
      </c>
      <c r="T15" s="213">
        <v>95.890410958904098</v>
      </c>
      <c r="U15" s="188">
        <f t="shared" si="1"/>
        <v>264.46839261028026</v>
      </c>
    </row>
    <row r="16" spans="1:21">
      <c r="A16" s="201" t="s">
        <v>14</v>
      </c>
      <c r="B16" s="173" t="s">
        <v>127</v>
      </c>
      <c r="C16" s="202" t="s">
        <v>32</v>
      </c>
      <c r="D16" s="203">
        <v>22.36</v>
      </c>
      <c r="E16" s="203">
        <v>7.7799999999999994</v>
      </c>
      <c r="F16" s="176">
        <v>30.14</v>
      </c>
      <c r="G16" s="204">
        <v>8</v>
      </c>
      <c r="H16" s="205">
        <v>93.577981651376149</v>
      </c>
      <c r="I16" s="573" t="s">
        <v>32</v>
      </c>
      <c r="J16" s="574">
        <v>26.5</v>
      </c>
      <c r="K16" s="575">
        <v>6.5</v>
      </c>
      <c r="L16" s="576">
        <v>33</v>
      </c>
      <c r="M16" s="577">
        <v>51</v>
      </c>
      <c r="N16" s="578">
        <v>75</v>
      </c>
      <c r="O16" s="210" t="s">
        <v>32</v>
      </c>
      <c r="P16" s="211">
        <v>32.47</v>
      </c>
      <c r="Q16" s="211">
        <v>17.659999999999997</v>
      </c>
      <c r="R16" s="185">
        <f t="shared" si="0"/>
        <v>50.129999999999995</v>
      </c>
      <c r="S16" s="254">
        <v>4</v>
      </c>
      <c r="T16" s="213">
        <v>95.890410958904098</v>
      </c>
      <c r="U16" s="188">
        <f t="shared" si="1"/>
        <v>264.46839261028026</v>
      </c>
    </row>
    <row r="17" spans="1:21">
      <c r="A17" s="201" t="s">
        <v>10</v>
      </c>
      <c r="B17" s="173" t="s">
        <v>75</v>
      </c>
      <c r="C17" s="202" t="s">
        <v>32</v>
      </c>
      <c r="D17" s="203">
        <v>9.64</v>
      </c>
      <c r="E17" s="203">
        <v>10.82</v>
      </c>
      <c r="F17" s="176">
        <f>+D17+E17</f>
        <v>20.46</v>
      </c>
      <c r="G17" s="204">
        <v>15</v>
      </c>
      <c r="H17" s="205">
        <v>87.155963302752298</v>
      </c>
      <c r="I17" s="573" t="s">
        <v>32</v>
      </c>
      <c r="J17" s="574">
        <v>19.920000000000002</v>
      </c>
      <c r="K17" s="575">
        <v>13.66</v>
      </c>
      <c r="L17" s="576">
        <f>+J17+K17</f>
        <v>33.58</v>
      </c>
      <c r="M17" s="577">
        <v>48</v>
      </c>
      <c r="N17" s="578">
        <v>76.5</v>
      </c>
      <c r="O17" s="219" t="s">
        <v>32</v>
      </c>
      <c r="P17" s="220">
        <v>18.87</v>
      </c>
      <c r="Q17" s="220">
        <v>7.5</v>
      </c>
      <c r="R17" s="185">
        <f t="shared" si="0"/>
        <v>26.37</v>
      </c>
      <c r="S17" s="256">
        <v>20</v>
      </c>
      <c r="T17" s="222">
        <v>73.972602739726028</v>
      </c>
      <c r="U17" s="188">
        <f t="shared" si="1"/>
        <v>237.62856604247833</v>
      </c>
    </row>
    <row r="18" spans="1:21">
      <c r="A18" s="201" t="s">
        <v>121</v>
      </c>
      <c r="B18" s="173"/>
      <c r="C18" s="174" t="s">
        <v>32</v>
      </c>
      <c r="D18" s="175">
        <v>0</v>
      </c>
      <c r="E18" s="175">
        <v>30.240000000000002</v>
      </c>
      <c r="F18" s="176">
        <v>30.240000000000002</v>
      </c>
      <c r="G18" s="177">
        <v>7</v>
      </c>
      <c r="H18" s="178">
        <v>94.495412844036693</v>
      </c>
      <c r="I18" s="579" t="s">
        <v>47</v>
      </c>
      <c r="J18" s="580">
        <v>23.939999999999998</v>
      </c>
      <c r="K18" s="580">
        <v>13.84</v>
      </c>
      <c r="L18" s="576">
        <v>37.78</v>
      </c>
      <c r="M18" s="581">
        <v>41</v>
      </c>
      <c r="N18" s="582">
        <v>80</v>
      </c>
      <c r="O18" s="242" t="s">
        <v>47</v>
      </c>
      <c r="P18" s="243">
        <v>18.14</v>
      </c>
      <c r="Q18" s="243">
        <v>2.44</v>
      </c>
      <c r="R18" s="185">
        <f t="shared" si="0"/>
        <v>20.580000000000002</v>
      </c>
      <c r="S18" s="262">
        <v>33</v>
      </c>
      <c r="T18" s="222">
        <v>56.164383561643838</v>
      </c>
      <c r="U18" s="188">
        <f t="shared" si="1"/>
        <v>230.65979640568054</v>
      </c>
    </row>
    <row r="19" spans="1:21">
      <c r="A19" s="269" t="s">
        <v>74</v>
      </c>
      <c r="B19" s="173" t="s">
        <v>50</v>
      </c>
      <c r="C19" s="174" t="s">
        <v>44</v>
      </c>
      <c r="D19" s="175">
        <v>0</v>
      </c>
      <c r="E19" s="175">
        <v>9.08</v>
      </c>
      <c r="F19" s="176">
        <v>9.08</v>
      </c>
      <c r="G19" s="177">
        <v>36</v>
      </c>
      <c r="H19" s="178">
        <v>67.889908256880744</v>
      </c>
      <c r="I19" s="573" t="s">
        <v>32</v>
      </c>
      <c r="J19" s="574">
        <v>17.32</v>
      </c>
      <c r="K19" s="575">
        <v>15.56</v>
      </c>
      <c r="L19" s="576">
        <f>+J19+K19</f>
        <v>32.880000000000003</v>
      </c>
      <c r="M19" s="577">
        <v>52</v>
      </c>
      <c r="N19" s="578">
        <v>74.5</v>
      </c>
      <c r="O19" s="219" t="s">
        <v>44</v>
      </c>
      <c r="P19" s="220">
        <v>14.04</v>
      </c>
      <c r="Q19" s="220">
        <v>10.18</v>
      </c>
      <c r="R19" s="185">
        <f t="shared" si="0"/>
        <v>24.22</v>
      </c>
      <c r="S19" s="221">
        <v>23</v>
      </c>
      <c r="T19" s="222">
        <v>69.863013698630141</v>
      </c>
      <c r="U19" s="188">
        <f t="shared" si="1"/>
        <v>212.25292195551089</v>
      </c>
    </row>
    <row r="20" spans="1:21">
      <c r="A20" s="269" t="s">
        <v>101</v>
      </c>
      <c r="B20" s="173" t="s">
        <v>95</v>
      </c>
      <c r="C20" s="259" t="s">
        <v>32</v>
      </c>
      <c r="D20" s="203">
        <v>1.5</v>
      </c>
      <c r="E20" s="203">
        <v>7.24</v>
      </c>
      <c r="F20" s="176">
        <f>+D20+E20</f>
        <v>8.74</v>
      </c>
      <c r="G20" s="204">
        <v>39</v>
      </c>
      <c r="H20" s="205">
        <v>65.137614678899084</v>
      </c>
      <c r="I20" s="573" t="s">
        <v>32</v>
      </c>
      <c r="J20" s="574">
        <v>14.18</v>
      </c>
      <c r="K20" s="575">
        <v>3.5</v>
      </c>
      <c r="L20" s="576">
        <f>+J20+K20</f>
        <v>17.68</v>
      </c>
      <c r="M20" s="577">
        <v>115</v>
      </c>
      <c r="N20" s="578">
        <v>43</v>
      </c>
      <c r="O20" s="210" t="s">
        <v>32</v>
      </c>
      <c r="P20" s="211">
        <v>30.88</v>
      </c>
      <c r="Q20" s="211">
        <v>1.32</v>
      </c>
      <c r="R20" s="185">
        <f t="shared" si="0"/>
        <v>32.199999999999996</v>
      </c>
      <c r="S20" s="212">
        <v>11</v>
      </c>
      <c r="T20" s="213">
        <v>86.301369863013704</v>
      </c>
      <c r="U20" s="188">
        <f t="shared" si="1"/>
        <v>194.43898454191279</v>
      </c>
    </row>
    <row r="21" spans="1:21">
      <c r="A21" s="201" t="s">
        <v>107</v>
      </c>
      <c r="B21" s="173" t="s">
        <v>95</v>
      </c>
      <c r="C21" s="174" t="s">
        <v>32</v>
      </c>
      <c r="D21" s="175">
        <v>1.5</v>
      </c>
      <c r="E21" s="175">
        <v>7.24</v>
      </c>
      <c r="F21" s="176">
        <v>8.74</v>
      </c>
      <c r="G21" s="177">
        <v>39</v>
      </c>
      <c r="H21" s="178">
        <v>65.137614678899084</v>
      </c>
      <c r="I21" s="579" t="s">
        <v>32</v>
      </c>
      <c r="J21" s="580">
        <v>14.18</v>
      </c>
      <c r="K21" s="580">
        <v>3.5</v>
      </c>
      <c r="L21" s="576">
        <v>17.68</v>
      </c>
      <c r="M21" s="581">
        <v>115</v>
      </c>
      <c r="N21" s="582">
        <v>43</v>
      </c>
      <c r="O21" s="210" t="s">
        <v>32</v>
      </c>
      <c r="P21" s="211">
        <v>21.13</v>
      </c>
      <c r="Q21" s="211">
        <v>9.66</v>
      </c>
      <c r="R21" s="185">
        <f t="shared" si="0"/>
        <v>30.79</v>
      </c>
      <c r="S21" s="212">
        <v>15</v>
      </c>
      <c r="T21" s="213">
        <v>80.821917808219183</v>
      </c>
      <c r="U21" s="188">
        <f t="shared" si="1"/>
        <v>188.95953248711828</v>
      </c>
    </row>
    <row r="22" spans="1:21">
      <c r="A22" s="273" t="s">
        <v>88</v>
      </c>
      <c r="B22" s="173" t="s">
        <v>89</v>
      </c>
      <c r="C22" s="174" t="s">
        <v>44</v>
      </c>
      <c r="D22" s="175">
        <v>0</v>
      </c>
      <c r="E22" s="175">
        <v>1.1200000000000001</v>
      </c>
      <c r="F22" s="176">
        <v>1.1200000000000001</v>
      </c>
      <c r="G22" s="204">
        <v>74</v>
      </c>
      <c r="H22" s="216">
        <v>33.027522935779821</v>
      </c>
      <c r="I22" s="573" t="s">
        <v>44</v>
      </c>
      <c r="J22" s="574">
        <v>9.7200000000000006</v>
      </c>
      <c r="K22" s="575">
        <v>13.940000000000001</v>
      </c>
      <c r="L22" s="576">
        <v>23.660000000000004</v>
      </c>
      <c r="M22" s="577">
        <v>86</v>
      </c>
      <c r="N22" s="578">
        <v>57.499999999999993</v>
      </c>
      <c r="O22" s="274" t="s">
        <v>44</v>
      </c>
      <c r="P22" s="275">
        <v>19.659999999999997</v>
      </c>
      <c r="Q22" s="276">
        <v>17.02</v>
      </c>
      <c r="R22" s="185">
        <f t="shared" si="0"/>
        <v>36.679999999999993</v>
      </c>
      <c r="S22" s="277">
        <v>9</v>
      </c>
      <c r="T22" s="278">
        <v>89.041095890410958</v>
      </c>
      <c r="U22" s="188">
        <f t="shared" si="1"/>
        <v>179.56861882619077</v>
      </c>
    </row>
    <row r="23" spans="1:21">
      <c r="A23" s="201" t="s">
        <v>124</v>
      </c>
      <c r="B23" s="173" t="s">
        <v>89</v>
      </c>
      <c r="C23" s="174" t="s">
        <v>44</v>
      </c>
      <c r="D23" s="175">
        <v>0</v>
      </c>
      <c r="E23" s="175">
        <v>1.1200000000000001</v>
      </c>
      <c r="F23" s="176">
        <f>+D23+E23</f>
        <v>1.1200000000000001</v>
      </c>
      <c r="G23" s="204">
        <v>74</v>
      </c>
      <c r="H23" s="216">
        <v>33.027522935779821</v>
      </c>
      <c r="I23" s="573" t="s">
        <v>44</v>
      </c>
      <c r="J23" s="574">
        <v>9.7200000000000006</v>
      </c>
      <c r="K23" s="575">
        <v>13.940000000000001</v>
      </c>
      <c r="L23" s="576">
        <v>23.660000000000004</v>
      </c>
      <c r="M23" s="577">
        <v>86</v>
      </c>
      <c r="N23" s="578">
        <v>57.499999999999993</v>
      </c>
      <c r="O23" s="274" t="s">
        <v>44</v>
      </c>
      <c r="P23" s="275">
        <v>19.659999999999997</v>
      </c>
      <c r="Q23" s="276">
        <v>17.02</v>
      </c>
      <c r="R23" s="185">
        <f t="shared" si="0"/>
        <v>36.679999999999993</v>
      </c>
      <c r="S23" s="277">
        <v>9</v>
      </c>
      <c r="T23" s="278">
        <v>89.041095890410958</v>
      </c>
      <c r="U23" s="188">
        <f t="shared" si="1"/>
        <v>179.56861882619077</v>
      </c>
    </row>
    <row r="24" spans="1:21">
      <c r="A24" s="201" t="s">
        <v>157</v>
      </c>
      <c r="B24" s="173" t="s">
        <v>95</v>
      </c>
      <c r="C24" s="202" t="s">
        <v>32</v>
      </c>
      <c r="D24" s="203">
        <v>6.25</v>
      </c>
      <c r="E24" s="203">
        <v>11.4</v>
      </c>
      <c r="F24" s="176">
        <f>+D24+E24</f>
        <v>17.649999999999999</v>
      </c>
      <c r="G24" s="204">
        <v>19</v>
      </c>
      <c r="H24" s="205">
        <v>83.486238532110093</v>
      </c>
      <c r="I24" s="573" t="s">
        <v>32</v>
      </c>
      <c r="J24" s="574">
        <v>2.12</v>
      </c>
      <c r="K24" s="575">
        <v>1.32</v>
      </c>
      <c r="L24" s="576">
        <f>+J24+K24</f>
        <v>3.4400000000000004</v>
      </c>
      <c r="M24" s="577">
        <v>184</v>
      </c>
      <c r="N24" s="578">
        <v>8.5</v>
      </c>
      <c r="O24" s="210" t="s">
        <v>32</v>
      </c>
      <c r="P24" s="211">
        <v>30.88</v>
      </c>
      <c r="Q24" s="211">
        <v>1.32</v>
      </c>
      <c r="R24" s="185">
        <f t="shared" si="0"/>
        <v>32.199999999999996</v>
      </c>
      <c r="S24" s="212">
        <v>11</v>
      </c>
      <c r="T24" s="213">
        <v>86.301369863013704</v>
      </c>
      <c r="U24" s="188">
        <f t="shared" si="1"/>
        <v>178.28760839512381</v>
      </c>
    </row>
    <row r="25" spans="1:21">
      <c r="A25" s="201" t="s">
        <v>8</v>
      </c>
      <c r="B25" s="173" t="s">
        <v>50</v>
      </c>
      <c r="C25" s="202" t="s">
        <v>32</v>
      </c>
      <c r="D25" s="203">
        <v>30.36</v>
      </c>
      <c r="E25" s="203">
        <v>0</v>
      </c>
      <c r="F25" s="176">
        <v>30.36</v>
      </c>
      <c r="G25" s="204">
        <v>6</v>
      </c>
      <c r="H25" s="205">
        <v>95.412844036697251</v>
      </c>
      <c r="I25" s="573" t="s">
        <v>32</v>
      </c>
      <c r="J25" s="574">
        <v>5.0199999999999996</v>
      </c>
      <c r="K25" s="575">
        <v>1.32</v>
      </c>
      <c r="L25" s="576">
        <f>+J25+K25</f>
        <v>6.34</v>
      </c>
      <c r="M25" s="577">
        <v>178</v>
      </c>
      <c r="N25" s="578">
        <v>11.5</v>
      </c>
      <c r="O25" s="242" t="s">
        <v>32</v>
      </c>
      <c r="P25" s="243">
        <v>11.520000000000001</v>
      </c>
      <c r="Q25" s="243">
        <v>11.16</v>
      </c>
      <c r="R25" s="185">
        <f t="shared" si="0"/>
        <v>22.68</v>
      </c>
      <c r="S25" s="244">
        <v>28</v>
      </c>
      <c r="T25" s="222">
        <v>63.013698630136986</v>
      </c>
      <c r="U25" s="188">
        <f t="shared" si="1"/>
        <v>169.92654266683422</v>
      </c>
    </row>
    <row r="26" spans="1:21">
      <c r="A26" s="201" t="s">
        <v>148</v>
      </c>
      <c r="B26" s="173" t="s">
        <v>36</v>
      </c>
      <c r="C26" s="174" t="s">
        <v>32</v>
      </c>
      <c r="D26" s="175">
        <v>30.36</v>
      </c>
      <c r="E26" s="175">
        <v>0</v>
      </c>
      <c r="F26" s="176">
        <v>30.36</v>
      </c>
      <c r="G26" s="177">
        <v>6</v>
      </c>
      <c r="H26" s="178">
        <v>95.412844036697251</v>
      </c>
      <c r="I26" s="573" t="s">
        <v>32</v>
      </c>
      <c r="J26" s="574">
        <v>5.0199999999999996</v>
      </c>
      <c r="K26" s="575">
        <v>1.32</v>
      </c>
      <c r="L26" s="576">
        <v>6.34</v>
      </c>
      <c r="M26" s="577">
        <v>178</v>
      </c>
      <c r="N26" s="578">
        <v>11.5</v>
      </c>
      <c r="O26" s="242" t="s">
        <v>32</v>
      </c>
      <c r="P26" s="243">
        <v>11.520000000000001</v>
      </c>
      <c r="Q26" s="243">
        <v>11.16</v>
      </c>
      <c r="R26" s="185">
        <f t="shared" si="0"/>
        <v>22.68</v>
      </c>
      <c r="S26" s="244">
        <v>28</v>
      </c>
      <c r="T26" s="222">
        <v>63.013698630136986</v>
      </c>
      <c r="U26" s="188">
        <f t="shared" si="1"/>
        <v>169.92654266683422</v>
      </c>
    </row>
    <row r="27" spans="1:21">
      <c r="A27" s="248" t="s">
        <v>134</v>
      </c>
      <c r="B27" s="249" t="s">
        <v>37</v>
      </c>
      <c r="C27" s="174" t="s">
        <v>32</v>
      </c>
      <c r="D27" s="175">
        <v>0</v>
      </c>
      <c r="E27" s="175">
        <v>0</v>
      </c>
      <c r="F27" s="176">
        <f>+D27+E27</f>
        <v>0</v>
      </c>
      <c r="G27" s="204">
        <v>76</v>
      </c>
      <c r="H27" s="178">
        <v>0</v>
      </c>
      <c r="I27" s="573" t="s">
        <v>32</v>
      </c>
      <c r="J27" s="574">
        <v>19.700000000000003</v>
      </c>
      <c r="K27" s="575">
        <v>23.159999999999997</v>
      </c>
      <c r="L27" s="576">
        <v>42.86</v>
      </c>
      <c r="M27" s="577">
        <v>30</v>
      </c>
      <c r="N27" s="578">
        <v>85.5</v>
      </c>
      <c r="O27" s="219" t="s">
        <v>32</v>
      </c>
      <c r="P27" s="220">
        <v>20.079999999999998</v>
      </c>
      <c r="Q27" s="220">
        <v>11.14</v>
      </c>
      <c r="R27" s="185">
        <f t="shared" si="0"/>
        <v>31.22</v>
      </c>
      <c r="S27" s="221">
        <v>13</v>
      </c>
      <c r="T27" s="222">
        <v>83.561643835616437</v>
      </c>
      <c r="U27" s="188">
        <f t="shared" si="1"/>
        <v>169.06164383561645</v>
      </c>
    </row>
    <row r="28" spans="1:21">
      <c r="A28" s="201" t="s">
        <v>139</v>
      </c>
      <c r="B28" s="173" t="s">
        <v>37</v>
      </c>
      <c r="C28" s="202" t="s">
        <v>32</v>
      </c>
      <c r="D28" s="203">
        <v>0</v>
      </c>
      <c r="E28" s="203">
        <v>9.66</v>
      </c>
      <c r="F28" s="176">
        <f>+D28+E28</f>
        <v>9.66</v>
      </c>
      <c r="G28" s="204">
        <v>35</v>
      </c>
      <c r="H28" s="205">
        <v>68.807339449541288</v>
      </c>
      <c r="I28" s="579" t="s">
        <v>32</v>
      </c>
      <c r="J28" s="580">
        <v>5.38</v>
      </c>
      <c r="K28" s="580">
        <v>2.12</v>
      </c>
      <c r="L28" s="576">
        <v>7.5</v>
      </c>
      <c r="M28" s="581">
        <v>171</v>
      </c>
      <c r="N28" s="582">
        <v>15</v>
      </c>
      <c r="O28" s="219" t="s">
        <v>32</v>
      </c>
      <c r="P28" s="220">
        <v>20.079999999999998</v>
      </c>
      <c r="Q28" s="220">
        <v>11.14</v>
      </c>
      <c r="R28" s="185">
        <f t="shared" si="0"/>
        <v>31.22</v>
      </c>
      <c r="S28" s="221">
        <v>13</v>
      </c>
      <c r="T28" s="222">
        <v>83.561643835616437</v>
      </c>
      <c r="U28" s="188">
        <f t="shared" si="1"/>
        <v>167.36898328515773</v>
      </c>
    </row>
    <row r="29" spans="1:21">
      <c r="A29" s="201" t="s">
        <v>84</v>
      </c>
      <c r="B29" s="173" t="s">
        <v>45</v>
      </c>
      <c r="C29" s="202" t="s">
        <v>44</v>
      </c>
      <c r="D29" s="203">
        <v>0</v>
      </c>
      <c r="E29" s="203">
        <v>2.42</v>
      </c>
      <c r="F29" s="176">
        <v>2.42</v>
      </c>
      <c r="G29" s="204">
        <v>67</v>
      </c>
      <c r="H29" s="205">
        <v>39.449541284403672</v>
      </c>
      <c r="I29" s="573" t="s">
        <v>44</v>
      </c>
      <c r="J29" s="574">
        <v>6.4399999999999995</v>
      </c>
      <c r="K29" s="575">
        <v>8.58</v>
      </c>
      <c r="L29" s="576">
        <v>15.02</v>
      </c>
      <c r="M29" s="577">
        <v>136</v>
      </c>
      <c r="N29" s="578">
        <v>32.5</v>
      </c>
      <c r="O29" s="231" t="s">
        <v>44</v>
      </c>
      <c r="P29" s="185">
        <v>30.930000000000003</v>
      </c>
      <c r="Q29" s="232">
        <v>16.630000000000003</v>
      </c>
      <c r="R29" s="185">
        <f t="shared" si="0"/>
        <v>47.56</v>
      </c>
      <c r="S29" s="137">
        <v>6</v>
      </c>
      <c r="T29" s="233">
        <v>93.150684931506845</v>
      </c>
      <c r="U29" s="188">
        <f t="shared" si="1"/>
        <v>165.10022621591051</v>
      </c>
    </row>
    <row r="30" spans="1:21">
      <c r="A30" s="269" t="s">
        <v>85</v>
      </c>
      <c r="B30" s="173" t="s">
        <v>45</v>
      </c>
      <c r="C30" s="202" t="s">
        <v>44</v>
      </c>
      <c r="D30" s="203">
        <v>0</v>
      </c>
      <c r="E30" s="203">
        <v>2.42</v>
      </c>
      <c r="F30" s="176">
        <f>+D30+E30</f>
        <v>2.42</v>
      </c>
      <c r="G30" s="204">
        <v>67</v>
      </c>
      <c r="H30" s="205">
        <v>39.449541284403672</v>
      </c>
      <c r="I30" s="573" t="s">
        <v>44</v>
      </c>
      <c r="J30" s="574">
        <v>6.4399999999999995</v>
      </c>
      <c r="K30" s="575">
        <v>8.58</v>
      </c>
      <c r="L30" s="576">
        <f>+J30+K30</f>
        <v>15.02</v>
      </c>
      <c r="M30" s="577">
        <v>136</v>
      </c>
      <c r="N30" s="578">
        <v>32.5</v>
      </c>
      <c r="O30" s="231" t="s">
        <v>44</v>
      </c>
      <c r="P30" s="185">
        <v>30.930000000000003</v>
      </c>
      <c r="Q30" s="232">
        <v>16.630000000000003</v>
      </c>
      <c r="R30" s="185">
        <f t="shared" si="0"/>
        <v>47.56</v>
      </c>
      <c r="S30" s="137">
        <v>6</v>
      </c>
      <c r="T30" s="233">
        <v>93.150684931506845</v>
      </c>
      <c r="U30" s="188">
        <f t="shared" si="1"/>
        <v>165.10022621591051</v>
      </c>
    </row>
    <row r="31" spans="1:21">
      <c r="A31" s="248" t="s">
        <v>158</v>
      </c>
      <c r="B31" s="249" t="s">
        <v>40</v>
      </c>
      <c r="C31" s="174" t="s">
        <v>32</v>
      </c>
      <c r="D31" s="175">
        <v>6.25</v>
      </c>
      <c r="E31" s="175">
        <v>11.4</v>
      </c>
      <c r="F31" s="176">
        <v>17.649999999999999</v>
      </c>
      <c r="G31" s="204">
        <v>19</v>
      </c>
      <c r="H31" s="216">
        <v>83.486238532110093</v>
      </c>
      <c r="I31" s="573" t="s">
        <v>32</v>
      </c>
      <c r="J31" s="574">
        <v>0</v>
      </c>
      <c r="K31" s="575">
        <v>0</v>
      </c>
      <c r="L31" s="576">
        <f>+J31+K31</f>
        <v>0</v>
      </c>
      <c r="M31" s="577">
        <v>197</v>
      </c>
      <c r="N31" s="578">
        <v>0</v>
      </c>
      <c r="O31" s="210" t="s">
        <v>32</v>
      </c>
      <c r="P31" s="211">
        <v>21.13</v>
      </c>
      <c r="Q31" s="211">
        <v>9.66</v>
      </c>
      <c r="R31" s="185">
        <f t="shared" si="0"/>
        <v>30.79</v>
      </c>
      <c r="S31" s="212">
        <v>15</v>
      </c>
      <c r="T31" s="213">
        <v>80.821917808219183</v>
      </c>
      <c r="U31" s="188">
        <f t="shared" si="1"/>
        <v>164.30815634032928</v>
      </c>
    </row>
    <row r="32" spans="1:21">
      <c r="A32" s="201" t="s">
        <v>90</v>
      </c>
      <c r="B32" s="173" t="s">
        <v>37</v>
      </c>
      <c r="C32" s="202" t="s">
        <v>44</v>
      </c>
      <c r="D32" s="203">
        <v>13</v>
      </c>
      <c r="E32" s="203">
        <v>12.38</v>
      </c>
      <c r="F32" s="176">
        <f>+D32+E32</f>
        <v>25.380000000000003</v>
      </c>
      <c r="G32" s="204">
        <v>9</v>
      </c>
      <c r="H32" s="205">
        <v>92.660550458715591</v>
      </c>
      <c r="I32" s="573" t="s">
        <v>32</v>
      </c>
      <c r="J32" s="574">
        <v>3.3</v>
      </c>
      <c r="K32" s="575">
        <v>8.4</v>
      </c>
      <c r="L32" s="576">
        <f>+J32+K32</f>
        <v>11.7</v>
      </c>
      <c r="M32" s="577">
        <v>155</v>
      </c>
      <c r="N32" s="578">
        <v>23</v>
      </c>
      <c r="O32" s="219" t="s">
        <v>32</v>
      </c>
      <c r="P32" s="220">
        <v>11.34</v>
      </c>
      <c r="Q32" s="220">
        <v>5.49</v>
      </c>
      <c r="R32" s="185">
        <f t="shared" si="0"/>
        <v>16.829999999999998</v>
      </c>
      <c r="S32" s="221">
        <v>39</v>
      </c>
      <c r="T32" s="222">
        <v>47.945205479452049</v>
      </c>
      <c r="U32" s="188">
        <f t="shared" si="1"/>
        <v>163.60575593816765</v>
      </c>
    </row>
    <row r="33" spans="1:21">
      <c r="A33" s="269" t="s">
        <v>112</v>
      </c>
      <c r="B33" s="173" t="s">
        <v>36</v>
      </c>
      <c r="C33" s="174" t="s">
        <v>32</v>
      </c>
      <c r="D33" s="175">
        <v>6.06</v>
      </c>
      <c r="E33" s="175">
        <v>0</v>
      </c>
      <c r="F33" s="176">
        <v>6.06</v>
      </c>
      <c r="G33" s="177">
        <v>54</v>
      </c>
      <c r="H33" s="178">
        <v>51.37614678899083</v>
      </c>
      <c r="I33" s="579" t="s">
        <v>32</v>
      </c>
      <c r="J33" s="583">
        <v>5.76</v>
      </c>
      <c r="K33" s="584">
        <v>13.34</v>
      </c>
      <c r="L33" s="576">
        <v>19.100000000000001</v>
      </c>
      <c r="M33" s="577">
        <v>106</v>
      </c>
      <c r="N33" s="585">
        <v>47.5</v>
      </c>
      <c r="O33" s="219" t="s">
        <v>32</v>
      </c>
      <c r="P33" s="220">
        <v>2.76</v>
      </c>
      <c r="Q33" s="220">
        <v>17.84</v>
      </c>
      <c r="R33" s="185">
        <f t="shared" si="0"/>
        <v>20.6</v>
      </c>
      <c r="S33" s="221">
        <v>32</v>
      </c>
      <c r="T33" s="222">
        <v>57.534246575342465</v>
      </c>
      <c r="U33" s="188">
        <f t="shared" si="1"/>
        <v>156.41039336433329</v>
      </c>
    </row>
    <row r="34" spans="1:21">
      <c r="A34" s="201" t="s">
        <v>106</v>
      </c>
      <c r="B34" s="173" t="s">
        <v>36</v>
      </c>
      <c r="C34" s="202" t="s">
        <v>32</v>
      </c>
      <c r="D34" s="203">
        <v>6.06</v>
      </c>
      <c r="E34" s="203">
        <v>0</v>
      </c>
      <c r="F34" s="176">
        <f>+D34+E34</f>
        <v>6.06</v>
      </c>
      <c r="G34" s="204">
        <v>54</v>
      </c>
      <c r="H34" s="205">
        <v>51.37614678899083</v>
      </c>
      <c r="I34" s="573" t="s">
        <v>32</v>
      </c>
      <c r="J34" s="574">
        <v>5.76</v>
      </c>
      <c r="K34" s="575">
        <v>13.34</v>
      </c>
      <c r="L34" s="576">
        <f>+J34+K34</f>
        <v>19.100000000000001</v>
      </c>
      <c r="M34" s="577">
        <v>106</v>
      </c>
      <c r="N34" s="578">
        <v>47.5</v>
      </c>
      <c r="O34" s="219" t="s">
        <v>32</v>
      </c>
      <c r="P34" s="220">
        <v>2.76</v>
      </c>
      <c r="Q34" s="220">
        <v>17.84</v>
      </c>
      <c r="R34" s="185">
        <f t="shared" si="0"/>
        <v>20.6</v>
      </c>
      <c r="S34" s="221">
        <v>32</v>
      </c>
      <c r="T34" s="222">
        <v>57.534246575342465</v>
      </c>
      <c r="U34" s="188">
        <f t="shared" si="1"/>
        <v>156.41039336433329</v>
      </c>
    </row>
    <row r="35" spans="1:21">
      <c r="A35" s="201" t="s">
        <v>43</v>
      </c>
      <c r="B35" s="173" t="s">
        <v>35</v>
      </c>
      <c r="C35" s="202" t="s">
        <v>44</v>
      </c>
      <c r="D35" s="203">
        <v>0</v>
      </c>
      <c r="E35" s="203">
        <v>7.76</v>
      </c>
      <c r="F35" s="176">
        <f>+D35+E35</f>
        <v>7.76</v>
      </c>
      <c r="G35" s="204">
        <v>46</v>
      </c>
      <c r="H35" s="205">
        <v>58.715596330275233</v>
      </c>
      <c r="I35" s="573" t="s">
        <v>44</v>
      </c>
      <c r="J35" s="574">
        <v>22.740000000000002</v>
      </c>
      <c r="K35" s="575">
        <v>4.26</v>
      </c>
      <c r="L35" s="576">
        <f>+J35+K35</f>
        <v>27</v>
      </c>
      <c r="M35" s="577">
        <v>76</v>
      </c>
      <c r="N35" s="578">
        <v>62.5</v>
      </c>
      <c r="O35" s="231" t="s">
        <v>44</v>
      </c>
      <c r="P35" s="185">
        <v>8.6399999999999988</v>
      </c>
      <c r="Q35" s="232">
        <v>4.58</v>
      </c>
      <c r="R35" s="185">
        <f t="shared" si="0"/>
        <v>13.219999999999999</v>
      </c>
      <c r="S35" s="137">
        <v>51</v>
      </c>
      <c r="T35" s="233">
        <v>31.506849315068493</v>
      </c>
      <c r="U35" s="188">
        <f t="shared" si="1"/>
        <v>152.72244564534373</v>
      </c>
    </row>
    <row r="36" spans="1:21">
      <c r="A36" s="201" t="s">
        <v>171</v>
      </c>
      <c r="B36" s="173" t="s">
        <v>35</v>
      </c>
      <c r="C36" s="202" t="s">
        <v>44</v>
      </c>
      <c r="D36" s="203">
        <v>0</v>
      </c>
      <c r="E36" s="203">
        <v>7.76</v>
      </c>
      <c r="F36" s="176">
        <v>7.76</v>
      </c>
      <c r="G36" s="204">
        <v>46</v>
      </c>
      <c r="H36" s="205">
        <v>58.715596330275233</v>
      </c>
      <c r="I36" s="579" t="s">
        <v>44</v>
      </c>
      <c r="J36" s="583">
        <v>22.740000000000002</v>
      </c>
      <c r="K36" s="584">
        <v>4.26</v>
      </c>
      <c r="L36" s="576">
        <v>27</v>
      </c>
      <c r="M36" s="577">
        <v>76</v>
      </c>
      <c r="N36" s="585">
        <v>62.5</v>
      </c>
      <c r="O36" s="231" t="s">
        <v>44</v>
      </c>
      <c r="P36" s="185">
        <v>8.6399999999999988</v>
      </c>
      <c r="Q36" s="232">
        <v>4.58</v>
      </c>
      <c r="R36" s="185">
        <f t="shared" si="0"/>
        <v>13.219999999999999</v>
      </c>
      <c r="S36" s="137">
        <v>51</v>
      </c>
      <c r="T36" s="233">
        <v>31.506849315068493</v>
      </c>
      <c r="U36" s="188">
        <f t="shared" si="1"/>
        <v>152.72244564534373</v>
      </c>
    </row>
    <row r="37" spans="1:21">
      <c r="A37" s="201" t="s">
        <v>98</v>
      </c>
      <c r="B37" s="173" t="s">
        <v>36</v>
      </c>
      <c r="C37" s="202" t="s">
        <v>47</v>
      </c>
      <c r="D37" s="203">
        <v>8.58</v>
      </c>
      <c r="E37" s="203">
        <v>0</v>
      </c>
      <c r="F37" s="176">
        <f t="shared" ref="F37:F42" si="2">+D37+E37</f>
        <v>8.58</v>
      </c>
      <c r="G37" s="204">
        <v>41</v>
      </c>
      <c r="H37" s="205">
        <v>63.302752293577981</v>
      </c>
      <c r="I37" s="573" t="s">
        <v>32</v>
      </c>
      <c r="J37" s="574">
        <v>20.78</v>
      </c>
      <c r="K37" s="575">
        <v>11.100000000000001</v>
      </c>
      <c r="L37" s="576">
        <v>31.880000000000003</v>
      </c>
      <c r="M37" s="577">
        <v>56</v>
      </c>
      <c r="N37" s="578">
        <v>72.5</v>
      </c>
      <c r="O37" s="242" t="s">
        <v>32</v>
      </c>
      <c r="P37" s="243">
        <v>1.44</v>
      </c>
      <c r="Q37" s="243">
        <v>6.42</v>
      </c>
      <c r="R37" s="185">
        <f t="shared" si="0"/>
        <v>7.8599999999999994</v>
      </c>
      <c r="S37" s="244">
        <v>62</v>
      </c>
      <c r="T37" s="222">
        <v>16.43835616438356</v>
      </c>
      <c r="U37" s="188">
        <f t="shared" si="1"/>
        <v>152.24110845796153</v>
      </c>
    </row>
    <row r="38" spans="1:21">
      <c r="A38" s="201" t="s">
        <v>137</v>
      </c>
      <c r="B38" s="173" t="s">
        <v>40</v>
      </c>
      <c r="C38" s="202" t="s">
        <v>32</v>
      </c>
      <c r="D38" s="203">
        <v>3.94</v>
      </c>
      <c r="E38" s="203">
        <v>6.06</v>
      </c>
      <c r="F38" s="176">
        <f t="shared" si="2"/>
        <v>10</v>
      </c>
      <c r="G38" s="204">
        <v>34</v>
      </c>
      <c r="H38" s="205">
        <v>69.724770642201833</v>
      </c>
      <c r="I38" s="573" t="s">
        <v>32</v>
      </c>
      <c r="J38" s="574">
        <v>16.579999999999998</v>
      </c>
      <c r="K38" s="575">
        <v>4.88</v>
      </c>
      <c r="L38" s="576">
        <v>21.459999999999997</v>
      </c>
      <c r="M38" s="577">
        <v>93</v>
      </c>
      <c r="N38" s="578">
        <v>54</v>
      </c>
      <c r="O38" s="274" t="s">
        <v>47</v>
      </c>
      <c r="P38" s="275">
        <v>6.5</v>
      </c>
      <c r="Q38" s="276">
        <v>5.9</v>
      </c>
      <c r="R38" s="185">
        <f t="shared" si="0"/>
        <v>12.4</v>
      </c>
      <c r="S38" s="277">
        <v>54</v>
      </c>
      <c r="T38" s="278">
        <v>27.397260273972602</v>
      </c>
      <c r="U38" s="188">
        <f t="shared" si="1"/>
        <v>151.12203091617442</v>
      </c>
    </row>
    <row r="39" spans="1:21">
      <c r="A39" s="549" t="s">
        <v>11</v>
      </c>
      <c r="B39" s="173" t="s">
        <v>127</v>
      </c>
      <c r="C39" s="202" t="s">
        <v>47</v>
      </c>
      <c r="D39" s="203">
        <v>15.040000000000001</v>
      </c>
      <c r="E39" s="203">
        <v>0</v>
      </c>
      <c r="F39" s="176">
        <f t="shared" si="2"/>
        <v>15.040000000000001</v>
      </c>
      <c r="G39" s="204">
        <v>22</v>
      </c>
      <c r="H39" s="205">
        <v>80.733944954128447</v>
      </c>
      <c r="I39" s="573" t="s">
        <v>32</v>
      </c>
      <c r="J39" s="574">
        <v>0</v>
      </c>
      <c r="K39" s="575">
        <v>0</v>
      </c>
      <c r="L39" s="576">
        <f>+J39+K39</f>
        <v>0</v>
      </c>
      <c r="M39" s="577">
        <v>197</v>
      </c>
      <c r="N39" s="578">
        <v>0</v>
      </c>
      <c r="O39" s="242" t="s">
        <v>32</v>
      </c>
      <c r="P39" s="243">
        <v>12.780000000000001</v>
      </c>
      <c r="Q39" s="243">
        <v>11.1</v>
      </c>
      <c r="R39" s="185">
        <f t="shared" si="0"/>
        <v>23.880000000000003</v>
      </c>
      <c r="S39" s="244">
        <v>24</v>
      </c>
      <c r="T39" s="222">
        <v>68.493150684931507</v>
      </c>
      <c r="U39" s="291">
        <f t="shared" si="1"/>
        <v>149.22709563905994</v>
      </c>
    </row>
    <row r="40" spans="1:21">
      <c r="A40" s="549" t="s">
        <v>136</v>
      </c>
      <c r="B40" s="173" t="s">
        <v>114</v>
      </c>
      <c r="C40" s="202" t="s">
        <v>32</v>
      </c>
      <c r="D40" s="203">
        <v>0</v>
      </c>
      <c r="E40" s="203">
        <v>7.12</v>
      </c>
      <c r="F40" s="176">
        <f t="shared" si="2"/>
        <v>7.12</v>
      </c>
      <c r="G40" s="204">
        <v>48</v>
      </c>
      <c r="H40" s="205">
        <v>56.88073394495413</v>
      </c>
      <c r="I40" s="573" t="s">
        <v>32</v>
      </c>
      <c r="J40" s="574">
        <v>5.28</v>
      </c>
      <c r="K40" s="575">
        <v>5.7399999999999993</v>
      </c>
      <c r="L40" s="576">
        <v>11.02</v>
      </c>
      <c r="M40" s="577">
        <v>159</v>
      </c>
      <c r="N40" s="578">
        <v>21</v>
      </c>
      <c r="O40" s="242" t="s">
        <v>44</v>
      </c>
      <c r="P40" s="243">
        <v>8.5300000000000011</v>
      </c>
      <c r="Q40" s="243">
        <v>17.63</v>
      </c>
      <c r="R40" s="185">
        <f t="shared" si="0"/>
        <v>26.16</v>
      </c>
      <c r="S40" s="244">
        <v>22</v>
      </c>
      <c r="T40" s="222">
        <v>71.232876712328761</v>
      </c>
      <c r="U40" s="291">
        <f t="shared" si="1"/>
        <v>149.11361065728289</v>
      </c>
    </row>
    <row r="41" spans="1:21">
      <c r="A41" s="549" t="s">
        <v>58</v>
      </c>
      <c r="B41" s="173" t="s">
        <v>37</v>
      </c>
      <c r="C41" s="174" t="s">
        <v>32</v>
      </c>
      <c r="D41" s="175">
        <v>0</v>
      </c>
      <c r="E41" s="175">
        <v>0</v>
      </c>
      <c r="F41" s="176">
        <f t="shared" si="2"/>
        <v>0</v>
      </c>
      <c r="G41" s="177">
        <v>76</v>
      </c>
      <c r="H41" s="178">
        <v>0</v>
      </c>
      <c r="I41" s="579" t="s">
        <v>47</v>
      </c>
      <c r="J41" s="580">
        <v>25.9</v>
      </c>
      <c r="K41" s="580">
        <v>10.32</v>
      </c>
      <c r="L41" s="576">
        <f>+J41+K41</f>
        <v>36.22</v>
      </c>
      <c r="M41" s="581">
        <v>43</v>
      </c>
      <c r="N41" s="582">
        <v>79</v>
      </c>
      <c r="O41" s="242" t="s">
        <v>32</v>
      </c>
      <c r="P41" s="243">
        <v>12.780000000000001</v>
      </c>
      <c r="Q41" s="243">
        <v>11.1</v>
      </c>
      <c r="R41" s="185">
        <f t="shared" si="0"/>
        <v>23.880000000000003</v>
      </c>
      <c r="S41" s="244">
        <v>24</v>
      </c>
      <c r="T41" s="222">
        <v>68.493150684931507</v>
      </c>
      <c r="U41" s="291">
        <f t="shared" si="1"/>
        <v>147.49315068493149</v>
      </c>
    </row>
    <row r="42" spans="1:21">
      <c r="A42" s="549" t="s">
        <v>4</v>
      </c>
      <c r="B42" s="173" t="s">
        <v>226</v>
      </c>
      <c r="C42" s="174" t="s">
        <v>44</v>
      </c>
      <c r="D42" s="175">
        <v>4.74</v>
      </c>
      <c r="E42" s="175">
        <v>0</v>
      </c>
      <c r="F42" s="176">
        <f t="shared" si="2"/>
        <v>4.74</v>
      </c>
      <c r="G42" s="177">
        <v>57</v>
      </c>
      <c r="H42" s="178">
        <v>48.623853211009177</v>
      </c>
      <c r="I42" s="579" t="s">
        <v>44</v>
      </c>
      <c r="J42" s="583">
        <v>7.7700000000000005</v>
      </c>
      <c r="K42" s="584">
        <v>15.86</v>
      </c>
      <c r="L42" s="576">
        <f>+J42+K42</f>
        <v>23.63</v>
      </c>
      <c r="M42" s="577">
        <v>87</v>
      </c>
      <c r="N42" s="585">
        <v>56.999999999999993</v>
      </c>
      <c r="O42" s="210" t="s">
        <v>44</v>
      </c>
      <c r="P42" s="211">
        <v>7.1000000000000005</v>
      </c>
      <c r="Q42" s="211">
        <v>8.16</v>
      </c>
      <c r="R42" s="185">
        <f t="shared" si="0"/>
        <v>15.260000000000002</v>
      </c>
      <c r="S42" s="212">
        <v>46</v>
      </c>
      <c r="T42" s="213">
        <v>38.356164383561641</v>
      </c>
      <c r="U42" s="291">
        <f t="shared" si="1"/>
        <v>143.9800175945708</v>
      </c>
    </row>
    <row r="43" spans="1:21">
      <c r="A43" s="550" t="s">
        <v>83</v>
      </c>
      <c r="B43" s="267" t="s">
        <v>226</v>
      </c>
      <c r="C43" s="174" t="s">
        <v>44</v>
      </c>
      <c r="D43" s="175">
        <v>4.74</v>
      </c>
      <c r="E43" s="175">
        <v>0</v>
      </c>
      <c r="F43" s="176">
        <v>4.74</v>
      </c>
      <c r="G43" s="177">
        <v>57</v>
      </c>
      <c r="H43" s="178">
        <v>48.623853211009177</v>
      </c>
      <c r="I43" s="573" t="s">
        <v>44</v>
      </c>
      <c r="J43" s="574">
        <v>7.7700000000000005</v>
      </c>
      <c r="K43" s="575">
        <v>15.86</v>
      </c>
      <c r="L43" s="576">
        <v>23.63</v>
      </c>
      <c r="M43" s="577">
        <v>87</v>
      </c>
      <c r="N43" s="578">
        <v>56.999999999999993</v>
      </c>
      <c r="O43" s="210" t="s">
        <v>44</v>
      </c>
      <c r="P43" s="211">
        <v>7.1000000000000005</v>
      </c>
      <c r="Q43" s="211">
        <v>8.16</v>
      </c>
      <c r="R43" s="185">
        <f t="shared" si="0"/>
        <v>15.260000000000002</v>
      </c>
      <c r="S43" s="212">
        <v>46</v>
      </c>
      <c r="T43" s="213">
        <v>38.356164383561641</v>
      </c>
      <c r="U43" s="291">
        <f t="shared" si="1"/>
        <v>143.9800175945708</v>
      </c>
    </row>
    <row r="44" spans="1:21">
      <c r="A44" s="549" t="s">
        <v>110</v>
      </c>
      <c r="B44" s="173" t="s">
        <v>37</v>
      </c>
      <c r="C44" s="202" t="s">
        <v>32</v>
      </c>
      <c r="D44" s="203">
        <v>0</v>
      </c>
      <c r="E44" s="203">
        <v>0</v>
      </c>
      <c r="F44" s="176">
        <f>+D44+E44</f>
        <v>0</v>
      </c>
      <c r="G44" s="204">
        <v>76</v>
      </c>
      <c r="H44" s="178">
        <v>0</v>
      </c>
      <c r="I44" s="573" t="s">
        <v>32</v>
      </c>
      <c r="J44" s="574">
        <v>15.32</v>
      </c>
      <c r="K44" s="575">
        <v>13.58</v>
      </c>
      <c r="L44" s="576">
        <v>28.9</v>
      </c>
      <c r="M44" s="577">
        <v>65</v>
      </c>
      <c r="N44" s="578">
        <v>68</v>
      </c>
      <c r="O44" s="210" t="s">
        <v>32</v>
      </c>
      <c r="P44" s="211">
        <v>5.89</v>
      </c>
      <c r="Q44" s="211">
        <v>17.66</v>
      </c>
      <c r="R44" s="185">
        <f t="shared" si="0"/>
        <v>23.55</v>
      </c>
      <c r="S44" s="212">
        <v>25</v>
      </c>
      <c r="T44" s="213">
        <v>67.123287671232873</v>
      </c>
      <c r="U44" s="291">
        <f t="shared" si="1"/>
        <v>135.12328767123287</v>
      </c>
    </row>
    <row r="45" spans="1:21">
      <c r="A45" s="549" t="s">
        <v>135</v>
      </c>
      <c r="B45" s="173" t="s">
        <v>37</v>
      </c>
      <c r="C45" s="202" t="s">
        <v>32</v>
      </c>
      <c r="D45" s="203">
        <v>0</v>
      </c>
      <c r="E45" s="203">
        <v>0</v>
      </c>
      <c r="F45" s="176">
        <v>0</v>
      </c>
      <c r="G45" s="204">
        <v>76</v>
      </c>
      <c r="H45" s="178">
        <v>0</v>
      </c>
      <c r="I45" s="573" t="s">
        <v>32</v>
      </c>
      <c r="J45" s="574">
        <v>5.38</v>
      </c>
      <c r="K45" s="575">
        <v>2.12</v>
      </c>
      <c r="L45" s="576">
        <f>+J45+K45</f>
        <v>7.5</v>
      </c>
      <c r="M45" s="577">
        <v>171</v>
      </c>
      <c r="N45" s="578">
        <v>15</v>
      </c>
      <c r="O45" s="210" t="s">
        <v>32</v>
      </c>
      <c r="P45" s="211">
        <v>45.500000000000007</v>
      </c>
      <c r="Q45" s="211">
        <v>35.42</v>
      </c>
      <c r="R45" s="185">
        <f t="shared" si="0"/>
        <v>80.920000000000016</v>
      </c>
      <c r="S45" s="212">
        <v>1</v>
      </c>
      <c r="T45" s="213">
        <v>100</v>
      </c>
      <c r="U45" s="291">
        <f t="shared" si="1"/>
        <v>115</v>
      </c>
    </row>
    <row r="46" spans="1:21">
      <c r="A46" s="551" t="s">
        <v>48</v>
      </c>
      <c r="B46" s="173" t="s">
        <v>42</v>
      </c>
      <c r="C46" s="202" t="s">
        <v>44</v>
      </c>
      <c r="D46" s="203">
        <v>0</v>
      </c>
      <c r="E46" s="203">
        <v>6.6000000000000005</v>
      </c>
      <c r="F46" s="176">
        <f>+D46+E46</f>
        <v>6.6000000000000005</v>
      </c>
      <c r="G46" s="204">
        <v>51</v>
      </c>
      <c r="H46" s="205">
        <v>54.128440366972477</v>
      </c>
      <c r="I46" s="573" t="s">
        <v>44</v>
      </c>
      <c r="J46" s="574">
        <v>2.74</v>
      </c>
      <c r="K46" s="575">
        <v>5.32</v>
      </c>
      <c r="L46" s="576">
        <f>+J46+K46</f>
        <v>8.06</v>
      </c>
      <c r="M46" s="577">
        <v>169</v>
      </c>
      <c r="N46" s="578">
        <v>16</v>
      </c>
      <c r="O46" s="219" t="s">
        <v>44</v>
      </c>
      <c r="P46" s="220">
        <v>6.98</v>
      </c>
      <c r="Q46" s="220">
        <v>7.3999999999999986</v>
      </c>
      <c r="R46" s="185">
        <f t="shared" si="0"/>
        <v>14.379999999999999</v>
      </c>
      <c r="S46" s="221">
        <v>49</v>
      </c>
      <c r="T46" s="222">
        <v>34.246575342465754</v>
      </c>
      <c r="U46" s="291">
        <f t="shared" si="1"/>
        <v>104.37501570943823</v>
      </c>
    </row>
    <row r="47" spans="1:21">
      <c r="A47" s="549" t="s">
        <v>49</v>
      </c>
      <c r="B47" s="173" t="s">
        <v>50</v>
      </c>
      <c r="C47" s="202" t="s">
        <v>44</v>
      </c>
      <c r="D47" s="203">
        <v>0</v>
      </c>
      <c r="E47" s="203">
        <v>6.6000000000000005</v>
      </c>
      <c r="F47" s="176">
        <v>6.6000000000000005</v>
      </c>
      <c r="G47" s="204">
        <v>51</v>
      </c>
      <c r="H47" s="205">
        <v>54.128440366972477</v>
      </c>
      <c r="I47" s="573" t="s">
        <v>44</v>
      </c>
      <c r="J47" s="574">
        <v>2.74</v>
      </c>
      <c r="K47" s="575">
        <v>5.32</v>
      </c>
      <c r="L47" s="576">
        <f>+J47+K47</f>
        <v>8.06</v>
      </c>
      <c r="M47" s="577">
        <v>169</v>
      </c>
      <c r="N47" s="578">
        <v>16</v>
      </c>
      <c r="O47" s="219" t="s">
        <v>44</v>
      </c>
      <c r="P47" s="220">
        <v>6.98</v>
      </c>
      <c r="Q47" s="220">
        <v>7.3999999999999986</v>
      </c>
      <c r="R47" s="185">
        <f t="shared" si="0"/>
        <v>14.379999999999999</v>
      </c>
      <c r="S47" s="221">
        <v>49</v>
      </c>
      <c r="T47" s="222">
        <v>34.246575342465754</v>
      </c>
      <c r="U47" s="291">
        <f t="shared" si="1"/>
        <v>104.37501570943823</v>
      </c>
    </row>
    <row r="48" spans="1:21" ht="15.75" thickBot="1">
      <c r="A48" s="551" t="s">
        <v>192</v>
      </c>
      <c r="B48" s="294" t="s">
        <v>30</v>
      </c>
      <c r="C48" s="295" t="s">
        <v>32</v>
      </c>
      <c r="D48" s="296">
        <v>0</v>
      </c>
      <c r="E48" s="296">
        <v>0</v>
      </c>
      <c r="F48" s="297">
        <f>+D48+E48</f>
        <v>0</v>
      </c>
      <c r="G48" s="298">
        <v>76</v>
      </c>
      <c r="H48" s="299">
        <v>0</v>
      </c>
      <c r="I48" s="586" t="s">
        <v>32</v>
      </c>
      <c r="J48" s="587">
        <v>13.370000000000001</v>
      </c>
      <c r="K48" s="588">
        <v>0</v>
      </c>
      <c r="L48" s="589">
        <f>+J48+K48</f>
        <v>13.370000000000001</v>
      </c>
      <c r="M48" s="590">
        <v>145</v>
      </c>
      <c r="N48" s="591">
        <v>28.000000000000004</v>
      </c>
      <c r="O48" s="552" t="s">
        <v>32</v>
      </c>
      <c r="P48" s="553">
        <v>8.68</v>
      </c>
      <c r="Q48" s="553">
        <v>8.94</v>
      </c>
      <c r="R48" s="306">
        <f t="shared" si="0"/>
        <v>17.619999999999997</v>
      </c>
      <c r="S48" s="554">
        <v>38</v>
      </c>
      <c r="T48" s="555">
        <v>49.315068493150683</v>
      </c>
      <c r="U48" s="310">
        <f t="shared" si="1"/>
        <v>77.31506849315069</v>
      </c>
    </row>
    <row r="49" spans="4:20">
      <c r="D49" s="320">
        <f>SUM(D8:D48)</f>
        <v>322.92000000000007</v>
      </c>
      <c r="E49" s="320">
        <f>SUM(E8:E48)</f>
        <v>272.90000000000003</v>
      </c>
      <c r="F49" s="320">
        <f>SUM(F8:F48)</f>
        <v>595.82000000000005</v>
      </c>
      <c r="H49" s="3">
        <f>SUM(H8:H48)</f>
        <v>2578.899082568807</v>
      </c>
      <c r="J49" s="320">
        <f>SUM(J8:J48)</f>
        <v>617.59</v>
      </c>
      <c r="K49" s="320">
        <f>SUM(K8:K48)</f>
        <v>453.33999999999992</v>
      </c>
      <c r="L49" s="320">
        <f>SUM(L8:L48)</f>
        <v>1070.9299999999998</v>
      </c>
      <c r="N49" s="3">
        <f>SUM(N8:N48)</f>
        <v>2165</v>
      </c>
      <c r="P49" s="320">
        <f>SUM(P8:P48)</f>
        <v>746.86999999999978</v>
      </c>
      <c r="Q49" s="320">
        <f>SUM(Q8:Q48)</f>
        <v>595.53999999999985</v>
      </c>
      <c r="R49" s="320">
        <f>SUM(R8:R48)</f>
        <v>1342.4100000000003</v>
      </c>
      <c r="T49" s="3">
        <f>SUM(T8:T48)</f>
        <v>2895.8904109589039</v>
      </c>
    </row>
    <row r="50" spans="4:20">
      <c r="D50" s="324"/>
      <c r="E50" s="324"/>
      <c r="J50" s="324"/>
      <c r="K50" s="325"/>
      <c r="L50" s="326"/>
      <c r="N50" s="3"/>
    </row>
    <row r="51" spans="4:20">
      <c r="D51" s="320"/>
      <c r="E51" s="320"/>
      <c r="F51" s="320"/>
      <c r="H51" s="320"/>
      <c r="J51" s="320"/>
      <c r="K51" s="320"/>
      <c r="L51" s="320"/>
      <c r="N51" s="320"/>
    </row>
    <row r="52" spans="4:20">
      <c r="N52" s="4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workbookViewId="0"/>
  </sheetViews>
  <sheetFormatPr defaultRowHeight="15"/>
  <cols>
    <col min="1" max="1" width="21.85546875" customWidth="1"/>
    <col min="2" max="2" width="12.7109375" customWidth="1"/>
    <col min="3" max="3" width="13.7109375" customWidth="1"/>
    <col min="4" max="4" width="12.28515625" customWidth="1"/>
    <col min="5" max="5" width="12" customWidth="1"/>
    <col min="7" max="7" width="11.28515625" customWidth="1"/>
  </cols>
  <sheetData>
    <row r="1" spans="1:8" ht="21">
      <c r="A1" s="28" t="s">
        <v>200</v>
      </c>
      <c r="B1" s="29"/>
      <c r="C1" s="29"/>
      <c r="D1" s="29"/>
      <c r="E1" s="29"/>
      <c r="F1" s="29"/>
      <c r="G1" s="29"/>
      <c r="H1" s="30"/>
    </row>
    <row r="2" spans="1:8" ht="21.75" thickBot="1">
      <c r="A2" s="140" t="s">
        <v>120</v>
      </c>
      <c r="B2" s="31"/>
      <c r="C2" s="31"/>
      <c r="D2" s="31"/>
      <c r="E2" s="31"/>
      <c r="F2" s="31"/>
      <c r="G2" s="31"/>
      <c r="H2" s="32"/>
    </row>
    <row r="3" spans="1:8" ht="15.75" thickBot="1">
      <c r="A3" s="83"/>
      <c r="B3" s="84"/>
      <c r="C3" s="84"/>
      <c r="D3" s="84"/>
      <c r="E3" s="84"/>
      <c r="F3" s="84"/>
      <c r="G3" s="84"/>
      <c r="H3" s="85"/>
    </row>
    <row r="4" spans="1:8" ht="32.25" thickBot="1">
      <c r="A4" s="17" t="s">
        <v>0</v>
      </c>
      <c r="B4" s="86" t="s">
        <v>115</v>
      </c>
      <c r="C4" s="17" t="s">
        <v>116</v>
      </c>
      <c r="D4" s="18" t="s">
        <v>117</v>
      </c>
      <c r="E4" s="17" t="s">
        <v>12</v>
      </c>
      <c r="F4" s="19" t="s">
        <v>118</v>
      </c>
      <c r="G4" s="17" t="s">
        <v>13</v>
      </c>
      <c r="H4" s="20" t="s">
        <v>24</v>
      </c>
    </row>
    <row r="5" spans="1:8">
      <c r="A5" s="95" t="s">
        <v>7</v>
      </c>
      <c r="B5" s="25">
        <v>86.238532110091754</v>
      </c>
      <c r="C5" s="90">
        <v>100</v>
      </c>
      <c r="D5" s="104">
        <v>94.520547945205479</v>
      </c>
      <c r="E5" s="82">
        <v>280.7590800552972</v>
      </c>
      <c r="F5" s="25">
        <v>86.238532110091754</v>
      </c>
      <c r="G5" s="105">
        <v>194.52054794520546</v>
      </c>
      <c r="H5" s="70">
        <v>1</v>
      </c>
    </row>
    <row r="6" spans="1:8">
      <c r="A6" s="95" t="s">
        <v>39</v>
      </c>
      <c r="B6" s="24">
        <v>86.238532110091754</v>
      </c>
      <c r="C6" s="90">
        <v>100</v>
      </c>
      <c r="D6" s="104">
        <v>94.520547945205479</v>
      </c>
      <c r="E6" s="82">
        <v>280.7590800552972</v>
      </c>
      <c r="F6" s="24">
        <v>86.238532110091754</v>
      </c>
      <c r="G6" s="105">
        <v>194.52054794520546</v>
      </c>
      <c r="H6" s="71">
        <v>1</v>
      </c>
    </row>
    <row r="7" spans="1:8">
      <c r="A7" s="106"/>
      <c r="B7" s="107"/>
      <c r="C7" s="108"/>
      <c r="D7" s="107"/>
      <c r="E7" s="109"/>
      <c r="F7" s="107"/>
      <c r="G7" s="105"/>
      <c r="H7" s="72"/>
    </row>
    <row r="8" spans="1:8">
      <c r="A8" s="95" t="s">
        <v>5</v>
      </c>
      <c r="B8" s="25">
        <v>90.825688073394488</v>
      </c>
      <c r="C8" s="90">
        <v>95.5</v>
      </c>
      <c r="D8" s="104">
        <v>97.260273972602747</v>
      </c>
      <c r="E8" s="82">
        <v>283.58596204599723</v>
      </c>
      <c r="F8" s="25">
        <v>90.825688073394488</v>
      </c>
      <c r="G8" s="105">
        <v>192.76027397260276</v>
      </c>
      <c r="H8" s="71">
        <v>2</v>
      </c>
    </row>
    <row r="9" spans="1:8">
      <c r="A9" s="95" t="s">
        <v>6</v>
      </c>
      <c r="B9" s="102">
        <v>90.825688073394488</v>
      </c>
      <c r="C9" s="90">
        <v>95.5</v>
      </c>
      <c r="D9" s="104">
        <v>97.260273972602747</v>
      </c>
      <c r="E9" s="82">
        <v>283.58596204599723</v>
      </c>
      <c r="F9" s="102">
        <v>90.825688073394488</v>
      </c>
      <c r="G9" s="105">
        <v>192.76027397260276</v>
      </c>
      <c r="H9" s="71">
        <v>2</v>
      </c>
    </row>
    <row r="10" spans="1:8">
      <c r="A10" s="106"/>
      <c r="B10" s="110"/>
      <c r="C10" s="108"/>
      <c r="D10" s="107"/>
      <c r="E10" s="109"/>
      <c r="F10" s="110"/>
      <c r="G10" s="105"/>
      <c r="H10" s="72"/>
    </row>
    <row r="11" spans="1:8">
      <c r="A11" s="94" t="s">
        <v>154</v>
      </c>
      <c r="B11" s="102">
        <v>96.330275229357795</v>
      </c>
      <c r="C11" s="90">
        <v>94.5</v>
      </c>
      <c r="D11" s="9"/>
      <c r="E11" s="82">
        <v>190.8302752293578</v>
      </c>
      <c r="F11" s="91"/>
      <c r="G11" s="105">
        <v>190.8302752293578</v>
      </c>
      <c r="H11" s="71">
        <v>3</v>
      </c>
    </row>
    <row r="12" spans="1:8">
      <c r="A12" s="96" t="s">
        <v>77</v>
      </c>
      <c r="B12" s="25">
        <v>96.330275229357795</v>
      </c>
      <c r="C12" s="90">
        <v>94.5</v>
      </c>
      <c r="D12" s="93"/>
      <c r="E12" s="82">
        <v>190.8302752293578</v>
      </c>
      <c r="F12" s="91"/>
      <c r="G12" s="105">
        <v>190.8302752293578</v>
      </c>
      <c r="H12" s="71">
        <v>3</v>
      </c>
    </row>
    <row r="13" spans="1:8">
      <c r="A13" s="106"/>
      <c r="B13" s="111"/>
      <c r="C13" s="108"/>
      <c r="D13" s="112"/>
      <c r="E13" s="109"/>
      <c r="F13" s="113"/>
      <c r="G13" s="105"/>
      <c r="H13" s="72"/>
    </row>
    <row r="14" spans="1:8">
      <c r="A14" s="95" t="s">
        <v>17</v>
      </c>
      <c r="B14" s="25">
        <v>93.577981651376149</v>
      </c>
      <c r="C14" s="103">
        <v>75</v>
      </c>
      <c r="D14" s="75">
        <v>95.890410958904098</v>
      </c>
      <c r="E14" s="82">
        <v>264.46839261028026</v>
      </c>
      <c r="F14" s="103">
        <v>75</v>
      </c>
      <c r="G14" s="105">
        <v>189.46839261028026</v>
      </c>
      <c r="H14" s="71">
        <v>4</v>
      </c>
    </row>
    <row r="15" spans="1:8">
      <c r="A15" s="95" t="s">
        <v>14</v>
      </c>
      <c r="B15" s="25">
        <v>93.577981651376149</v>
      </c>
      <c r="C15" s="90">
        <v>75</v>
      </c>
      <c r="D15" s="75">
        <v>95.890410958904098</v>
      </c>
      <c r="E15" s="82">
        <v>264.46839261028026</v>
      </c>
      <c r="F15" s="90">
        <v>75</v>
      </c>
      <c r="G15" s="105">
        <v>189.46839261028026</v>
      </c>
      <c r="H15" s="71">
        <v>4</v>
      </c>
    </row>
    <row r="16" spans="1:8">
      <c r="A16" s="106"/>
      <c r="B16" s="111"/>
      <c r="C16" s="108"/>
      <c r="D16" s="108"/>
      <c r="E16" s="109"/>
      <c r="F16" s="108"/>
      <c r="G16" s="105"/>
      <c r="H16" s="72"/>
    </row>
    <row r="17" spans="1:8">
      <c r="A17" s="119" t="s">
        <v>2</v>
      </c>
      <c r="B17" s="25">
        <v>100</v>
      </c>
      <c r="C17" s="92">
        <v>90</v>
      </c>
      <c r="D17" s="75">
        <v>98.630136986301366</v>
      </c>
      <c r="E17" s="120">
        <v>288.63013698630135</v>
      </c>
      <c r="F17" s="25">
        <v>100</v>
      </c>
      <c r="G17" s="141">
        <f t="shared" ref="G17:G18" si="0">+E17-F17</f>
        <v>188.63013698630135</v>
      </c>
      <c r="H17" s="71">
        <v>5</v>
      </c>
    </row>
    <row r="18" spans="1:8">
      <c r="A18" s="119" t="s">
        <v>153</v>
      </c>
      <c r="B18" s="102">
        <v>98.165137614678898</v>
      </c>
      <c r="C18" s="90">
        <v>90</v>
      </c>
      <c r="D18" s="75">
        <v>98.630136986301366</v>
      </c>
      <c r="E18" s="120">
        <v>286.79527460098024</v>
      </c>
      <c r="F18" s="102">
        <v>98.165137614678898</v>
      </c>
      <c r="G18" s="141">
        <f t="shared" si="0"/>
        <v>188.63013698630135</v>
      </c>
      <c r="H18" s="71">
        <v>5</v>
      </c>
    </row>
    <row r="19" spans="1:8">
      <c r="A19" s="561"/>
      <c r="B19" s="110"/>
      <c r="C19" s="108"/>
      <c r="D19" s="108"/>
      <c r="E19" s="107"/>
      <c r="F19" s="110"/>
      <c r="G19" s="557"/>
      <c r="H19" s="564"/>
    </row>
    <row r="20" spans="1:8">
      <c r="A20" s="119" t="s">
        <v>52</v>
      </c>
      <c r="B20" s="25">
        <v>99.082568807339456</v>
      </c>
      <c r="C20" s="90">
        <v>88.5</v>
      </c>
      <c r="D20" s="75">
        <v>91.780821917808225</v>
      </c>
      <c r="E20" s="120">
        <v>279.36339072514767</v>
      </c>
      <c r="F20" s="75">
        <v>91.780821917808225</v>
      </c>
      <c r="G20" s="141">
        <f>+E20-F20</f>
        <v>187.58256880733944</v>
      </c>
      <c r="H20" s="71">
        <v>6</v>
      </c>
    </row>
    <row r="21" spans="1:8">
      <c r="A21" s="121" t="s">
        <v>54</v>
      </c>
      <c r="B21" s="24">
        <v>99.082568807339456</v>
      </c>
      <c r="C21" s="90">
        <v>88.5</v>
      </c>
      <c r="D21" s="75"/>
      <c r="E21" s="120">
        <v>187.58256880733944</v>
      </c>
      <c r="F21" s="10"/>
      <c r="G21" s="141">
        <f>+E21-F21</f>
        <v>187.58256880733944</v>
      </c>
      <c r="H21" s="71">
        <v>6</v>
      </c>
    </row>
    <row r="22" spans="1:8">
      <c r="A22" s="561"/>
      <c r="B22" s="110"/>
      <c r="C22" s="108"/>
      <c r="D22" s="108"/>
      <c r="E22" s="107"/>
      <c r="F22" s="110"/>
      <c r="G22" s="563"/>
      <c r="H22" s="72"/>
    </row>
    <row r="23" spans="1:8">
      <c r="A23" s="94" t="s">
        <v>16</v>
      </c>
      <c r="B23" s="102">
        <v>97.247706422018354</v>
      </c>
      <c r="C23" s="92">
        <v>71.5</v>
      </c>
      <c r="D23" s="9"/>
      <c r="E23" s="82">
        <v>168.74770642201835</v>
      </c>
      <c r="F23" s="91"/>
      <c r="G23" s="105">
        <v>168.74770642201835</v>
      </c>
      <c r="H23" s="71">
        <v>7</v>
      </c>
    </row>
    <row r="24" spans="1:8" s="2" customFormat="1">
      <c r="A24" s="97" t="s">
        <v>19</v>
      </c>
      <c r="B24" s="102">
        <v>97.247706422018354</v>
      </c>
      <c r="C24" s="92">
        <v>71.5</v>
      </c>
      <c r="D24" s="9"/>
      <c r="E24" s="82">
        <v>168.74770642201835</v>
      </c>
      <c r="F24" s="91"/>
      <c r="G24" s="105">
        <v>168.74770642201835</v>
      </c>
      <c r="H24" s="71">
        <v>7</v>
      </c>
    </row>
    <row r="25" spans="1:8">
      <c r="A25" s="114"/>
      <c r="B25" s="110"/>
      <c r="C25" s="107"/>
      <c r="D25" s="115"/>
      <c r="E25" s="109"/>
      <c r="F25" s="113"/>
      <c r="G25" s="105"/>
      <c r="H25" s="72"/>
    </row>
    <row r="26" spans="1:8">
      <c r="A26" s="119" t="s">
        <v>10</v>
      </c>
      <c r="B26" s="25">
        <v>87.155963302752298</v>
      </c>
      <c r="C26" s="90">
        <v>76.5</v>
      </c>
      <c r="D26" s="104">
        <v>73.972602739726028</v>
      </c>
      <c r="E26" s="120">
        <v>237.62856604247833</v>
      </c>
      <c r="F26" s="90">
        <v>76.5</v>
      </c>
      <c r="G26" s="141">
        <f t="shared" ref="G26" si="1">+E26-F26</f>
        <v>161.12856604247833</v>
      </c>
      <c r="H26" s="71">
        <v>8</v>
      </c>
    </row>
    <row r="27" spans="1:8" s="2" customFormat="1">
      <c r="A27" s="121" t="s">
        <v>18</v>
      </c>
      <c r="B27" s="25">
        <v>87.155963302752298</v>
      </c>
      <c r="C27" s="90"/>
      <c r="D27" s="104">
        <v>73.972602739726028</v>
      </c>
      <c r="E27" s="120">
        <v>161.12856604247833</v>
      </c>
      <c r="F27" s="10"/>
      <c r="G27" s="141">
        <f>+E27-F27</f>
        <v>161.12856604247833</v>
      </c>
      <c r="H27" s="71">
        <v>8</v>
      </c>
    </row>
    <row r="28" spans="1:8" s="2" customFormat="1">
      <c r="A28" s="561"/>
      <c r="B28" s="111"/>
      <c r="C28" s="108"/>
      <c r="D28" s="107"/>
      <c r="E28" s="107"/>
      <c r="F28" s="107"/>
      <c r="G28" s="557"/>
      <c r="H28" s="72"/>
    </row>
    <row r="29" spans="1:8">
      <c r="A29" s="95" t="s">
        <v>8</v>
      </c>
      <c r="B29" s="25">
        <v>95.412844036697251</v>
      </c>
      <c r="C29" s="90">
        <v>11.5</v>
      </c>
      <c r="D29" s="104">
        <v>63.013698630136986</v>
      </c>
      <c r="E29" s="82">
        <v>169.92654266683422</v>
      </c>
      <c r="F29" s="90">
        <v>11.5</v>
      </c>
      <c r="G29" s="105">
        <v>158.42654266683422</v>
      </c>
      <c r="H29" s="72">
        <v>9</v>
      </c>
    </row>
    <row r="30" spans="1:8">
      <c r="A30" s="95" t="s">
        <v>148</v>
      </c>
      <c r="B30" s="24">
        <v>95.412844036697251</v>
      </c>
      <c r="C30" s="90">
        <v>11.5</v>
      </c>
      <c r="D30" s="104">
        <v>63.013698630136986</v>
      </c>
      <c r="E30" s="82">
        <v>169.92654266683422</v>
      </c>
      <c r="F30" s="90">
        <v>11.5</v>
      </c>
      <c r="G30" s="105">
        <v>158.42654266683422</v>
      </c>
      <c r="H30" s="71">
        <v>9</v>
      </c>
    </row>
    <row r="31" spans="1:8" s="2" customFormat="1">
      <c r="A31" s="106"/>
      <c r="B31" s="107"/>
      <c r="C31" s="108"/>
      <c r="D31" s="107"/>
      <c r="E31" s="109"/>
      <c r="F31" s="108"/>
      <c r="G31" s="105"/>
      <c r="H31" s="71"/>
    </row>
    <row r="32" spans="1:8">
      <c r="A32" s="98" t="s">
        <v>88</v>
      </c>
      <c r="B32" s="102">
        <v>33.027522935779821</v>
      </c>
      <c r="C32" s="90">
        <v>57.499999999999993</v>
      </c>
      <c r="D32" s="75">
        <v>89.041095890410958</v>
      </c>
      <c r="E32" s="82">
        <v>179.56861882619077</v>
      </c>
      <c r="F32" s="102">
        <v>33.027522935779821</v>
      </c>
      <c r="G32" s="105">
        <v>146.54109589041096</v>
      </c>
      <c r="H32" s="72">
        <v>10</v>
      </c>
    </row>
    <row r="33" spans="1:8">
      <c r="A33" s="95" t="s">
        <v>124</v>
      </c>
      <c r="B33" s="102">
        <v>33.027522935779821</v>
      </c>
      <c r="C33" s="90">
        <v>57.499999999999993</v>
      </c>
      <c r="D33" s="75">
        <v>89.041095890410958</v>
      </c>
      <c r="E33" s="82">
        <v>179.56861882619077</v>
      </c>
      <c r="F33" s="102">
        <v>33.027522935779821</v>
      </c>
      <c r="G33" s="105">
        <v>146.54109589041096</v>
      </c>
      <c r="H33" s="71">
        <v>10</v>
      </c>
    </row>
    <row r="34" spans="1:8" s="2" customFormat="1">
      <c r="A34" s="106"/>
      <c r="B34" s="110"/>
      <c r="C34" s="108"/>
      <c r="D34" s="108"/>
      <c r="E34" s="109"/>
      <c r="F34" s="110"/>
      <c r="G34" s="105"/>
      <c r="H34" s="71"/>
    </row>
    <row r="35" spans="1:8">
      <c r="A35" s="121" t="s">
        <v>119</v>
      </c>
      <c r="B35" s="25">
        <v>67.889908256880744</v>
      </c>
      <c r="C35" s="90"/>
      <c r="D35" s="104">
        <v>69.863013698630141</v>
      </c>
      <c r="E35" s="120">
        <v>137.75292195551089</v>
      </c>
      <c r="F35" s="10"/>
      <c r="G35" s="141">
        <f>+E35-F35</f>
        <v>137.75292195551089</v>
      </c>
      <c r="H35" s="72">
        <v>11</v>
      </c>
    </row>
    <row r="36" spans="1:8">
      <c r="A36" s="128" t="s">
        <v>74</v>
      </c>
      <c r="B36" s="24">
        <v>67.889908256880744</v>
      </c>
      <c r="C36" s="90">
        <v>74.5</v>
      </c>
      <c r="D36" s="104">
        <v>69.863013698630141</v>
      </c>
      <c r="E36" s="120">
        <v>212.25292195551089</v>
      </c>
      <c r="F36" s="90">
        <v>74.5</v>
      </c>
      <c r="G36" s="141">
        <f>+E36-F36</f>
        <v>137.75292195551089</v>
      </c>
      <c r="H36" s="71">
        <v>11</v>
      </c>
    </row>
    <row r="37" spans="1:8">
      <c r="A37" s="562"/>
      <c r="B37" s="107"/>
      <c r="C37" s="108"/>
      <c r="D37" s="107"/>
      <c r="E37" s="107"/>
      <c r="F37" s="108"/>
      <c r="G37" s="557"/>
      <c r="H37" s="72"/>
    </row>
    <row r="38" spans="1:8" s="2" customFormat="1">
      <c r="A38" s="127" t="s">
        <v>125</v>
      </c>
      <c r="B38" s="102"/>
      <c r="C38" s="92">
        <v>80</v>
      </c>
      <c r="D38" s="104">
        <v>56.164383561643838</v>
      </c>
      <c r="E38" s="120">
        <v>136.16438356164383</v>
      </c>
      <c r="F38" s="10"/>
      <c r="G38" s="141">
        <f>+E38-F38</f>
        <v>136.16438356164383</v>
      </c>
      <c r="H38" s="71">
        <v>12</v>
      </c>
    </row>
    <row r="39" spans="1:8">
      <c r="A39" s="119" t="s">
        <v>121</v>
      </c>
      <c r="B39" s="24">
        <v>94.495412844036693</v>
      </c>
      <c r="C39" s="92">
        <v>80</v>
      </c>
      <c r="D39" s="104">
        <v>56.164383561643838</v>
      </c>
      <c r="E39" s="120">
        <v>230.65979640568054</v>
      </c>
      <c r="F39" s="24">
        <v>94.495412844036693</v>
      </c>
      <c r="G39" s="141">
        <f>+E39-F39</f>
        <v>136.16438356164383</v>
      </c>
      <c r="H39" s="72">
        <v>12</v>
      </c>
    </row>
    <row r="40" spans="1:8">
      <c r="A40" s="561"/>
      <c r="B40" s="107"/>
      <c r="C40" s="107"/>
      <c r="D40" s="107"/>
      <c r="E40" s="107"/>
      <c r="F40" s="107"/>
      <c r="G40" s="557"/>
      <c r="H40" s="72"/>
    </row>
    <row r="41" spans="1:8">
      <c r="A41" s="99" t="s">
        <v>176</v>
      </c>
      <c r="B41" s="24"/>
      <c r="C41" s="90">
        <v>68</v>
      </c>
      <c r="D41" s="75">
        <v>67.123287671232873</v>
      </c>
      <c r="E41" s="82">
        <v>135.12328767123287</v>
      </c>
      <c r="F41" s="91"/>
      <c r="G41" s="105">
        <v>135.12328767123287</v>
      </c>
      <c r="H41" s="71">
        <v>13</v>
      </c>
    </row>
    <row r="42" spans="1:8" s="2" customFormat="1">
      <c r="A42" s="95" t="s">
        <v>110</v>
      </c>
      <c r="B42" s="24">
        <v>0</v>
      </c>
      <c r="C42" s="90">
        <v>68</v>
      </c>
      <c r="D42" s="75">
        <v>67.123287671232873</v>
      </c>
      <c r="E42" s="82">
        <v>135.12328767123287</v>
      </c>
      <c r="F42" s="24">
        <v>0</v>
      </c>
      <c r="G42" s="105">
        <v>135.12328767123287</v>
      </c>
      <c r="H42" s="73">
        <v>13</v>
      </c>
    </row>
    <row r="43" spans="1:8">
      <c r="A43" s="106"/>
      <c r="B43" s="107"/>
      <c r="C43" s="108"/>
      <c r="D43" s="108"/>
      <c r="E43" s="109"/>
      <c r="F43" s="107"/>
      <c r="G43" s="105"/>
      <c r="H43" s="117"/>
    </row>
    <row r="44" spans="1:8">
      <c r="A44" s="95" t="s">
        <v>84</v>
      </c>
      <c r="B44" s="25">
        <v>39.449541284403672</v>
      </c>
      <c r="C44" s="90">
        <v>32.5</v>
      </c>
      <c r="D44" s="75">
        <v>93.150684931506845</v>
      </c>
      <c r="E44" s="82">
        <v>165.10022621591051</v>
      </c>
      <c r="F44" s="25">
        <v>39.449541284403672</v>
      </c>
      <c r="G44" s="105">
        <v>125.65068493150685</v>
      </c>
      <c r="H44" s="71">
        <v>14</v>
      </c>
    </row>
    <row r="45" spans="1:8" s="2" customFormat="1">
      <c r="A45" s="100" t="s">
        <v>85</v>
      </c>
      <c r="B45" s="25">
        <v>39.449541284403672</v>
      </c>
      <c r="C45" s="90">
        <v>32.5</v>
      </c>
      <c r="D45" s="75">
        <v>93.150684931506845</v>
      </c>
      <c r="E45" s="82">
        <v>165.10022621591051</v>
      </c>
      <c r="F45" s="25">
        <v>39.449541284403672</v>
      </c>
      <c r="G45" s="105">
        <v>125.65068493150685</v>
      </c>
      <c r="H45" s="71">
        <v>14</v>
      </c>
    </row>
    <row r="46" spans="1:8">
      <c r="A46" s="116"/>
      <c r="B46" s="111"/>
      <c r="C46" s="108"/>
      <c r="D46" s="108"/>
      <c r="E46" s="109"/>
      <c r="F46" s="111"/>
      <c r="G46" s="105"/>
      <c r="H46" s="72"/>
    </row>
    <row r="47" spans="1:8">
      <c r="A47" s="95" t="s">
        <v>43</v>
      </c>
      <c r="B47" s="25">
        <v>58.715596330275233</v>
      </c>
      <c r="C47" s="90">
        <v>62.5</v>
      </c>
      <c r="D47" s="75">
        <v>31.506849315068493</v>
      </c>
      <c r="E47" s="82">
        <v>152.72244564534373</v>
      </c>
      <c r="F47" s="75">
        <v>31.506849315068493</v>
      </c>
      <c r="G47" s="105">
        <v>121.21559633027523</v>
      </c>
      <c r="H47" s="71">
        <v>15</v>
      </c>
    </row>
    <row r="48" spans="1:8" s="2" customFormat="1">
      <c r="A48" s="95" t="s">
        <v>171</v>
      </c>
      <c r="B48" s="25">
        <v>58.715596330275233</v>
      </c>
      <c r="C48" s="103">
        <v>62.5</v>
      </c>
      <c r="D48" s="75">
        <v>31.506849315068493</v>
      </c>
      <c r="E48" s="82">
        <v>152.72244564534373</v>
      </c>
      <c r="F48" s="75">
        <v>31.506849315068493</v>
      </c>
      <c r="G48" s="105">
        <v>121.21559633027523</v>
      </c>
      <c r="H48" s="71">
        <v>15</v>
      </c>
    </row>
    <row r="49" spans="1:4" ht="15.75">
      <c r="A49" s="13"/>
      <c r="B49" s="13"/>
      <c r="C49" s="13"/>
      <c r="D49" s="13"/>
    </row>
    <row r="50" spans="1:4" ht="15.75">
      <c r="A50" s="13"/>
      <c r="B50" s="13"/>
      <c r="C50" s="13"/>
      <c r="D50" s="13"/>
    </row>
    <row r="51" spans="1:4" ht="15.75">
      <c r="A51" s="13"/>
      <c r="B51" s="13"/>
      <c r="C51" s="13"/>
      <c r="D51" s="13"/>
    </row>
    <row r="52" spans="1:4" ht="15.75">
      <c r="A52" s="13"/>
      <c r="B52" s="13"/>
      <c r="C52" s="13"/>
      <c r="D52" s="13"/>
    </row>
    <row r="53" spans="1:4" ht="15.75">
      <c r="A53" s="13"/>
      <c r="B53" s="13"/>
      <c r="C53" s="13"/>
      <c r="D53" s="13"/>
    </row>
    <row r="54" spans="1:4" ht="15.75">
      <c r="A54" s="13"/>
      <c r="B54" s="13"/>
      <c r="C54" s="13"/>
      <c r="D54" s="13"/>
    </row>
    <row r="55" spans="1:4" ht="15.75">
      <c r="A55" s="13"/>
      <c r="B55" s="13"/>
      <c r="C55" s="13"/>
      <c r="D55" s="13"/>
    </row>
    <row r="56" spans="1:4" ht="15.75">
      <c r="A56" s="13"/>
      <c r="B56" s="13"/>
      <c r="C56" s="13"/>
      <c r="D56" s="13"/>
    </row>
    <row r="57" spans="1:4" ht="15.75">
      <c r="A57" s="13"/>
      <c r="B57" s="13"/>
      <c r="C57" s="13"/>
      <c r="D57" s="13"/>
    </row>
    <row r="58" spans="1:4" ht="15.75">
      <c r="A58" s="13"/>
      <c r="B58" s="13"/>
      <c r="C58" s="13"/>
      <c r="D58" s="13"/>
    </row>
    <row r="59" spans="1:4" ht="15.75">
      <c r="A59" s="13"/>
      <c r="B59" s="13"/>
      <c r="C59" s="13"/>
      <c r="D59" s="13"/>
    </row>
    <row r="60" spans="1:4" ht="15.75">
      <c r="A60" s="13"/>
      <c r="B60" s="13"/>
      <c r="C60" s="13"/>
      <c r="D60" s="13"/>
    </row>
    <row r="61" spans="1:4" ht="15.75">
      <c r="A61" s="13"/>
      <c r="B61" s="13"/>
      <c r="C61" s="13"/>
      <c r="D61" s="13"/>
    </row>
    <row r="62" spans="1:4" ht="15.75">
      <c r="A62" s="13"/>
      <c r="B62" s="13"/>
      <c r="C62" s="13"/>
      <c r="D62" s="13"/>
    </row>
    <row r="63" spans="1:4" ht="15.75">
      <c r="A63" s="13"/>
      <c r="B63" s="13"/>
      <c r="C63" s="13"/>
      <c r="D63" s="13"/>
    </row>
    <row r="64" spans="1:4" ht="15.75">
      <c r="A64" s="13"/>
      <c r="B64" s="13"/>
      <c r="C64" s="13"/>
      <c r="D64" s="13"/>
    </row>
    <row r="65" spans="1:4" ht="15.75">
      <c r="A65" s="13"/>
      <c r="B65" s="13"/>
      <c r="C65" s="13"/>
      <c r="D65" s="13"/>
    </row>
    <row r="66" spans="1:4" ht="15.75">
      <c r="A66" s="13"/>
      <c r="B66" s="13"/>
      <c r="C66" s="13"/>
      <c r="D66" s="13"/>
    </row>
    <row r="67" spans="1:4" ht="15.75">
      <c r="A67" s="13"/>
      <c r="B67" s="13"/>
      <c r="C67" s="13"/>
      <c r="D67" s="13"/>
    </row>
    <row r="68" spans="1:4" ht="15.75">
      <c r="A68" s="13"/>
      <c r="B68" s="13"/>
      <c r="C68" s="13"/>
      <c r="D68" s="13"/>
    </row>
    <row r="69" spans="1:4" ht="15.75">
      <c r="A69" s="13"/>
      <c r="B69" s="13"/>
      <c r="C69" s="13"/>
      <c r="D69" s="13"/>
    </row>
    <row r="70" spans="1:4" ht="15.75">
      <c r="A70" s="13"/>
      <c r="B70" s="13"/>
      <c r="C70" s="13"/>
      <c r="D70" s="13"/>
    </row>
    <row r="71" spans="1:4" ht="15.75">
      <c r="A71" s="13"/>
      <c r="B71" s="13"/>
      <c r="C71" s="13"/>
      <c r="D71" s="13"/>
    </row>
    <row r="72" spans="1:4" ht="15.75">
      <c r="A72" s="13"/>
      <c r="B72" s="13"/>
      <c r="C72" s="13"/>
      <c r="D72" s="13"/>
    </row>
    <row r="73" spans="1:4" ht="15.75">
      <c r="A73" s="13"/>
      <c r="B73" s="13"/>
      <c r="C73" s="13"/>
      <c r="D73" s="13"/>
    </row>
    <row r="74" spans="1:4" ht="15.75">
      <c r="A74" s="13"/>
      <c r="B74" s="13"/>
      <c r="C74" s="13"/>
      <c r="D74" s="13"/>
    </row>
    <row r="75" spans="1:4" ht="15.75">
      <c r="A75" s="13"/>
      <c r="B75" s="13"/>
      <c r="C75" s="13"/>
      <c r="D75" s="13"/>
    </row>
    <row r="76" spans="1:4" ht="15.75">
      <c r="A76" s="13"/>
      <c r="B76" s="13"/>
      <c r="C76" s="13"/>
      <c r="D76" s="13"/>
    </row>
    <row r="77" spans="1:4" ht="15.75">
      <c r="A77" s="13"/>
      <c r="B77" s="13"/>
      <c r="C77" s="13"/>
      <c r="D77" s="13"/>
    </row>
    <row r="78" spans="1:4" ht="15.75">
      <c r="A78" s="13"/>
      <c r="B78" s="13"/>
      <c r="C78" s="13"/>
      <c r="D78" s="13"/>
    </row>
    <row r="79" spans="1:4" ht="15.75">
      <c r="A79" s="13"/>
      <c r="B79" s="13"/>
      <c r="C79" s="13"/>
      <c r="D79" s="13"/>
    </row>
    <row r="80" spans="1:4" ht="15.75">
      <c r="A80" s="13"/>
      <c r="B80" s="13"/>
      <c r="C80" s="13"/>
      <c r="D80" s="13"/>
    </row>
    <row r="81" spans="1:4" ht="15.75">
      <c r="A81" s="13"/>
      <c r="B81" s="13"/>
      <c r="C81" s="13"/>
      <c r="D81" s="13"/>
    </row>
    <row r="82" spans="1:4" ht="15.75">
      <c r="A82" s="13"/>
      <c r="B82" s="13"/>
      <c r="C82" s="13"/>
      <c r="D82" s="13"/>
    </row>
    <row r="83" spans="1:4" ht="15.75">
      <c r="A83" s="13"/>
      <c r="B83" s="13"/>
      <c r="C83" s="13"/>
      <c r="D83" s="13"/>
    </row>
    <row r="84" spans="1:4" ht="15.75">
      <c r="A84" s="13"/>
      <c r="B84" s="13"/>
      <c r="C84" s="13"/>
      <c r="D84" s="13"/>
    </row>
    <row r="85" spans="1:4" ht="15.75">
      <c r="A85" s="13"/>
      <c r="B85" s="13"/>
      <c r="C85" s="14"/>
      <c r="D85" s="13"/>
    </row>
    <row r="86" spans="1:4" ht="15.75">
      <c r="A86" s="13"/>
      <c r="B86" s="13"/>
      <c r="C86" s="13"/>
      <c r="D86" s="13"/>
    </row>
    <row r="87" spans="1:4" ht="15.75">
      <c r="A87" s="13"/>
      <c r="B87" s="13"/>
      <c r="C87" s="13"/>
      <c r="D87" s="13"/>
    </row>
    <row r="88" spans="1:4" ht="15.75">
      <c r="A88" s="13"/>
      <c r="B88" s="13"/>
      <c r="C88" s="13"/>
      <c r="D88" s="13"/>
    </row>
    <row r="89" spans="1:4" ht="15.75">
      <c r="A89" s="13"/>
      <c r="B89" s="13"/>
      <c r="C89" s="13"/>
      <c r="D89" s="13"/>
    </row>
    <row r="90" spans="1:4" ht="15.75">
      <c r="A90" s="13"/>
      <c r="B90" s="13"/>
      <c r="C90" s="13"/>
      <c r="D90" s="13"/>
    </row>
    <row r="91" spans="1:4" ht="15.75">
      <c r="A91" s="13"/>
      <c r="B91" s="13"/>
      <c r="C91" s="13"/>
      <c r="D91" s="13"/>
    </row>
    <row r="92" spans="1:4" ht="15.75">
      <c r="A92" s="13"/>
      <c r="B92" s="13"/>
      <c r="C92" s="13"/>
      <c r="D92" s="13"/>
    </row>
    <row r="93" spans="1:4" ht="15.75">
      <c r="A93" s="13"/>
      <c r="B93" s="13"/>
      <c r="C93" s="13"/>
      <c r="D93" s="13"/>
    </row>
    <row r="94" spans="1:4" ht="15.75">
      <c r="A94" s="13"/>
      <c r="B94" s="13"/>
      <c r="C94" s="13"/>
      <c r="D94" s="13"/>
    </row>
    <row r="95" spans="1:4" ht="15.75">
      <c r="A95" s="13"/>
      <c r="B95" s="13"/>
      <c r="C95" s="13"/>
      <c r="D95" s="13"/>
    </row>
    <row r="96" spans="1:4" ht="15.75">
      <c r="A96" s="13"/>
      <c r="B96" s="13"/>
      <c r="C96" s="13"/>
      <c r="D96" s="13"/>
    </row>
    <row r="97" spans="1:4" ht="15.75">
      <c r="A97" s="13"/>
      <c r="B97" s="13"/>
      <c r="C97" s="13"/>
      <c r="D97" s="13"/>
    </row>
    <row r="98" spans="1:4" ht="15.75">
      <c r="A98" s="13"/>
      <c r="B98" s="13"/>
      <c r="C98" s="13"/>
      <c r="D98" s="13"/>
    </row>
    <row r="99" spans="1:4" ht="15.75">
      <c r="A99" s="13"/>
      <c r="B99" s="13"/>
      <c r="C99" s="13"/>
      <c r="D99" s="13"/>
    </row>
    <row r="100" spans="1:4" ht="15.75">
      <c r="A100" s="13"/>
      <c r="B100" s="13"/>
      <c r="C100" s="13"/>
      <c r="D100" s="13"/>
    </row>
    <row r="101" spans="1:4" ht="15.75">
      <c r="A101" s="13"/>
      <c r="B101" s="13"/>
      <c r="C101" s="13"/>
      <c r="D101" s="13"/>
    </row>
    <row r="102" spans="1:4" ht="15.75">
      <c r="A102" s="13"/>
      <c r="B102" s="13"/>
      <c r="C102" s="13"/>
      <c r="D102" s="13"/>
    </row>
    <row r="103" spans="1:4" ht="15.75">
      <c r="A103" s="13"/>
      <c r="B103" s="13"/>
      <c r="C103" s="13"/>
      <c r="D103" s="13"/>
    </row>
    <row r="104" spans="1:4" ht="15.75">
      <c r="A104" s="13"/>
      <c r="B104" s="13"/>
      <c r="C104" s="13"/>
      <c r="D104" s="13"/>
    </row>
    <row r="105" spans="1:4" ht="15.75">
      <c r="A105" s="13"/>
      <c r="B105" s="13"/>
      <c r="C105" s="13"/>
      <c r="D105" s="13"/>
    </row>
    <row r="106" spans="1:4" ht="15.75">
      <c r="A106" s="13"/>
      <c r="B106" s="13"/>
      <c r="C106" s="13"/>
      <c r="D106" s="13"/>
    </row>
    <row r="107" spans="1:4" ht="15.75">
      <c r="A107" s="13"/>
      <c r="B107" s="13"/>
      <c r="C107" s="13"/>
      <c r="D107" s="13"/>
    </row>
  </sheetData>
  <printOptions horizontalCentered="1" verticalCentered="1"/>
  <pageMargins left="0.2" right="0.2" top="0.75" bottom="0.2" header="0" footer="0"/>
  <pageSetup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4"/>
  <sheetViews>
    <sheetView zoomScaleNormal="100" workbookViewId="0"/>
  </sheetViews>
  <sheetFormatPr defaultRowHeight="15"/>
  <cols>
    <col min="1" max="1" width="18.7109375" customWidth="1"/>
    <col min="2" max="3" width="10.7109375" customWidth="1"/>
    <col min="4" max="4" width="10.5703125" customWidth="1"/>
    <col min="5" max="5" width="11" bestFit="1" customWidth="1"/>
    <col min="6" max="6" width="10" bestFit="1" customWidth="1"/>
    <col min="7" max="7" width="12.140625" style="560" customWidth="1"/>
    <col min="8" max="8" width="10.7109375" style="2" customWidth="1"/>
    <col min="9" max="9" width="8.85546875" style="284"/>
  </cols>
  <sheetData>
    <row r="1" spans="1:12" ht="60.75" thickBot="1">
      <c r="A1" s="7" t="s">
        <v>23</v>
      </c>
      <c r="B1" s="88" t="s">
        <v>197</v>
      </c>
      <c r="C1" s="101" t="s">
        <v>198</v>
      </c>
      <c r="D1" s="87" t="s">
        <v>199</v>
      </c>
      <c r="E1" s="89" t="s">
        <v>12</v>
      </c>
      <c r="F1" s="8" t="s">
        <v>196</v>
      </c>
      <c r="G1" s="559" t="s">
        <v>13</v>
      </c>
    </row>
    <row r="2" spans="1:12">
      <c r="A2" s="119" t="s">
        <v>7</v>
      </c>
      <c r="B2" s="25">
        <v>86.238532110091754</v>
      </c>
      <c r="C2" s="90">
        <v>100</v>
      </c>
      <c r="D2" s="104">
        <v>94.520547945205479</v>
      </c>
      <c r="E2" s="120">
        <v>280.7590800552972</v>
      </c>
      <c r="F2" s="25">
        <v>86.238532110091754</v>
      </c>
      <c r="G2" s="141">
        <f t="shared" ref="G2:G15" si="0">+E2-F2</f>
        <v>194.52054794520546</v>
      </c>
      <c r="H2" s="139"/>
    </row>
    <row r="3" spans="1:12">
      <c r="A3" s="119" t="s">
        <v>39</v>
      </c>
      <c r="B3" s="24">
        <v>86.238532110091754</v>
      </c>
      <c r="C3" s="90">
        <v>100</v>
      </c>
      <c r="D3" s="104">
        <v>94.520547945205479</v>
      </c>
      <c r="E3" s="120">
        <v>280.7590800552972</v>
      </c>
      <c r="F3" s="24">
        <v>86.238532110091754</v>
      </c>
      <c r="G3" s="141">
        <f t="shared" si="0"/>
        <v>194.52054794520546</v>
      </c>
      <c r="H3" s="122">
        <f>+G2-G3</f>
        <v>0</v>
      </c>
      <c r="I3" s="284">
        <v>1</v>
      </c>
    </row>
    <row r="4" spans="1:12">
      <c r="A4" s="119" t="s">
        <v>5</v>
      </c>
      <c r="B4" s="25">
        <v>90.825688073394488</v>
      </c>
      <c r="C4" s="90">
        <v>95.5</v>
      </c>
      <c r="D4" s="104">
        <v>97.260273972602747</v>
      </c>
      <c r="E4" s="120">
        <v>283.58596204599723</v>
      </c>
      <c r="F4" s="25">
        <v>90.825688073394488</v>
      </c>
      <c r="G4" s="141">
        <f t="shared" si="0"/>
        <v>192.76027397260276</v>
      </c>
      <c r="H4" s="139">
        <f t="shared" ref="H4:H67" si="1">+G3-G4</f>
        <v>1.7602739726027039</v>
      </c>
    </row>
    <row r="5" spans="1:12">
      <c r="A5" s="119" t="s">
        <v>6</v>
      </c>
      <c r="B5" s="102">
        <v>90.825688073394488</v>
      </c>
      <c r="C5" s="90">
        <v>95.5</v>
      </c>
      <c r="D5" s="104">
        <v>97.260273972602747</v>
      </c>
      <c r="E5" s="120">
        <v>283.58596204599723</v>
      </c>
      <c r="F5" s="102">
        <v>90.825688073394488</v>
      </c>
      <c r="G5" s="141">
        <f t="shared" si="0"/>
        <v>192.76027397260276</v>
      </c>
      <c r="H5" s="122">
        <f t="shared" si="1"/>
        <v>0</v>
      </c>
      <c r="I5" s="284">
        <v>2</v>
      </c>
    </row>
    <row r="6" spans="1:12">
      <c r="A6" s="123" t="s">
        <v>154</v>
      </c>
      <c r="B6" s="102">
        <v>96.330275229357795</v>
      </c>
      <c r="C6" s="90">
        <v>94.5</v>
      </c>
      <c r="D6" s="75"/>
      <c r="E6" s="120">
        <v>190.8302752293578</v>
      </c>
      <c r="F6" s="10"/>
      <c r="G6" s="141">
        <f t="shared" si="0"/>
        <v>190.8302752293578</v>
      </c>
      <c r="H6" s="139">
        <f t="shared" si="1"/>
        <v>1.9299987432449655</v>
      </c>
      <c r="L6" s="2"/>
    </row>
    <row r="7" spans="1:12">
      <c r="A7" s="121" t="s">
        <v>77</v>
      </c>
      <c r="B7" s="25">
        <v>96.330275229357795</v>
      </c>
      <c r="C7" s="90">
        <v>94.5</v>
      </c>
      <c r="D7" s="104"/>
      <c r="E7" s="120">
        <v>190.8302752293578</v>
      </c>
      <c r="F7" s="10"/>
      <c r="G7" s="141">
        <f t="shared" si="0"/>
        <v>190.8302752293578</v>
      </c>
      <c r="H7" s="122">
        <f t="shared" si="1"/>
        <v>0</v>
      </c>
      <c r="I7" s="284">
        <v>3</v>
      </c>
    </row>
    <row r="8" spans="1:12">
      <c r="A8" s="119" t="s">
        <v>17</v>
      </c>
      <c r="B8" s="25">
        <v>93.577981651376149</v>
      </c>
      <c r="C8" s="103">
        <v>75</v>
      </c>
      <c r="D8" s="75">
        <v>95.890410958904098</v>
      </c>
      <c r="E8" s="120">
        <v>264.46839261028026</v>
      </c>
      <c r="F8" s="103">
        <v>75</v>
      </c>
      <c r="G8" s="141">
        <f t="shared" si="0"/>
        <v>189.46839261028026</v>
      </c>
      <c r="H8" s="139">
        <f t="shared" si="1"/>
        <v>1.3618826190775337</v>
      </c>
    </row>
    <row r="9" spans="1:12">
      <c r="A9" s="119" t="s">
        <v>14</v>
      </c>
      <c r="B9" s="25">
        <v>93.577981651376149</v>
      </c>
      <c r="C9" s="90">
        <v>75</v>
      </c>
      <c r="D9" s="75">
        <v>95.890410958904098</v>
      </c>
      <c r="E9" s="120">
        <v>264.46839261028026</v>
      </c>
      <c r="F9" s="90">
        <v>75</v>
      </c>
      <c r="G9" s="141">
        <f t="shared" si="0"/>
        <v>189.46839261028026</v>
      </c>
      <c r="H9" s="122">
        <f t="shared" si="1"/>
        <v>0</v>
      </c>
      <c r="I9" s="284">
        <v>4</v>
      </c>
    </row>
    <row r="10" spans="1:12">
      <c r="A10" s="119" t="s">
        <v>2</v>
      </c>
      <c r="B10" s="25">
        <v>100</v>
      </c>
      <c r="C10" s="92">
        <v>90</v>
      </c>
      <c r="D10" s="75">
        <v>98.630136986301366</v>
      </c>
      <c r="E10" s="120">
        <v>288.63013698630135</v>
      </c>
      <c r="F10" s="25">
        <v>100</v>
      </c>
      <c r="G10" s="141">
        <f t="shared" si="0"/>
        <v>188.63013698630135</v>
      </c>
      <c r="H10" s="139">
        <f t="shared" si="1"/>
        <v>0.83825562397890963</v>
      </c>
    </row>
    <row r="11" spans="1:12">
      <c r="A11" s="119" t="s">
        <v>153</v>
      </c>
      <c r="B11" s="102">
        <v>98.165137614678898</v>
      </c>
      <c r="C11" s="90">
        <v>90</v>
      </c>
      <c r="D11" s="75">
        <v>98.630136986301366</v>
      </c>
      <c r="E11" s="120">
        <v>286.79527460098024</v>
      </c>
      <c r="F11" s="102">
        <v>98.165137614678898</v>
      </c>
      <c r="G11" s="141">
        <f t="shared" si="0"/>
        <v>188.63013698630135</v>
      </c>
      <c r="H11" s="122">
        <f t="shared" si="1"/>
        <v>0</v>
      </c>
      <c r="I11" s="284">
        <v>5</v>
      </c>
    </row>
    <row r="12" spans="1:12">
      <c r="A12" s="119" t="s">
        <v>52</v>
      </c>
      <c r="B12" s="25">
        <v>99.082568807339456</v>
      </c>
      <c r="C12" s="90">
        <v>88.5</v>
      </c>
      <c r="D12" s="75">
        <v>91.780821917808225</v>
      </c>
      <c r="E12" s="120">
        <v>279.36339072514767</v>
      </c>
      <c r="F12" s="75">
        <v>91.780821917808225</v>
      </c>
      <c r="G12" s="141">
        <f t="shared" si="0"/>
        <v>187.58256880733944</v>
      </c>
      <c r="H12" s="139">
        <f t="shared" si="1"/>
        <v>1.0475681789619102</v>
      </c>
    </row>
    <row r="13" spans="1:12">
      <c r="A13" s="121" t="s">
        <v>54</v>
      </c>
      <c r="B13" s="24">
        <v>99.082568807339456</v>
      </c>
      <c r="C13" s="90">
        <v>88.5</v>
      </c>
      <c r="D13" s="75"/>
      <c r="E13" s="120">
        <v>187.58256880733944</v>
      </c>
      <c r="F13" s="10"/>
      <c r="G13" s="141">
        <f t="shared" si="0"/>
        <v>187.58256880733944</v>
      </c>
      <c r="H13" s="122">
        <f t="shared" si="1"/>
        <v>0</v>
      </c>
      <c r="I13" s="284">
        <v>6</v>
      </c>
    </row>
    <row r="14" spans="1:12">
      <c r="A14" s="123" t="s">
        <v>16</v>
      </c>
      <c r="B14" s="102">
        <v>97.247706422018354</v>
      </c>
      <c r="C14" s="138">
        <v>71.5</v>
      </c>
      <c r="D14" s="75"/>
      <c r="E14" s="120">
        <v>168.74770642201835</v>
      </c>
      <c r="F14" s="10"/>
      <c r="G14" s="141">
        <f t="shared" si="0"/>
        <v>168.74770642201835</v>
      </c>
      <c r="H14" s="139">
        <f t="shared" si="1"/>
        <v>18.834862385321088</v>
      </c>
    </row>
    <row r="15" spans="1:12">
      <c r="A15" s="124" t="s">
        <v>19</v>
      </c>
      <c r="B15" s="102">
        <v>97.247706422018354</v>
      </c>
      <c r="C15" s="92">
        <v>71.5</v>
      </c>
      <c r="D15" s="75"/>
      <c r="E15" s="120">
        <v>168.74770642201835</v>
      </c>
      <c r="F15" s="10"/>
      <c r="G15" s="141">
        <f t="shared" si="0"/>
        <v>168.74770642201835</v>
      </c>
      <c r="H15" s="122">
        <f t="shared" si="1"/>
        <v>0</v>
      </c>
      <c r="I15" s="284">
        <v>7</v>
      </c>
    </row>
    <row r="16" spans="1:12">
      <c r="A16" s="119" t="s">
        <v>10</v>
      </c>
      <c r="B16" s="25">
        <v>87.155963302752298</v>
      </c>
      <c r="C16" s="90">
        <v>76.5</v>
      </c>
      <c r="D16" s="104">
        <v>73.972602739726028</v>
      </c>
      <c r="E16" s="120">
        <v>237.62856604247833</v>
      </c>
      <c r="F16" s="90">
        <v>76.5</v>
      </c>
      <c r="G16" s="141">
        <f t="shared" ref="G16" si="2">+E16-F16</f>
        <v>161.12856604247833</v>
      </c>
      <c r="H16" s="139">
        <f t="shared" si="1"/>
        <v>7.6191403795400277</v>
      </c>
      <c r="J16" s="2"/>
    </row>
    <row r="17" spans="1:10">
      <c r="A17" s="121" t="s">
        <v>18</v>
      </c>
      <c r="B17" s="25">
        <v>87.155963302752298</v>
      </c>
      <c r="C17" s="90"/>
      <c r="D17" s="104">
        <v>73.972602739726028</v>
      </c>
      <c r="E17" s="120">
        <v>161.12856604247833</v>
      </c>
      <c r="F17" s="10"/>
      <c r="G17" s="141">
        <f t="shared" ref="G17:G48" si="3">+E17-F17</f>
        <v>161.12856604247833</v>
      </c>
      <c r="H17" s="122">
        <f t="shared" si="1"/>
        <v>0</v>
      </c>
      <c r="I17" s="284">
        <v>8</v>
      </c>
      <c r="J17" s="2"/>
    </row>
    <row r="18" spans="1:10">
      <c r="A18" s="119" t="s">
        <v>8</v>
      </c>
      <c r="B18" s="25">
        <v>95.412844036697251</v>
      </c>
      <c r="C18" s="90">
        <v>11.5</v>
      </c>
      <c r="D18" s="104">
        <v>63.013698630136986</v>
      </c>
      <c r="E18" s="120">
        <v>169.92654266683422</v>
      </c>
      <c r="F18" s="90">
        <v>11.5</v>
      </c>
      <c r="G18" s="141">
        <f t="shared" si="3"/>
        <v>158.42654266683422</v>
      </c>
      <c r="H18" s="139">
        <f t="shared" si="1"/>
        <v>2.702023375644103</v>
      </c>
      <c r="J18" s="556"/>
    </row>
    <row r="19" spans="1:10">
      <c r="A19" s="119" t="s">
        <v>148</v>
      </c>
      <c r="B19" s="24">
        <v>95.412844036697251</v>
      </c>
      <c r="C19" s="90">
        <v>11.5</v>
      </c>
      <c r="D19" s="104">
        <v>63.013698630136986</v>
      </c>
      <c r="E19" s="120">
        <v>169.92654266683422</v>
      </c>
      <c r="F19" s="90">
        <v>11.5</v>
      </c>
      <c r="G19" s="141">
        <f t="shared" si="3"/>
        <v>158.42654266683422</v>
      </c>
      <c r="H19" s="122">
        <f t="shared" si="1"/>
        <v>0</v>
      </c>
      <c r="I19" s="284">
        <v>9</v>
      </c>
    </row>
    <row r="20" spans="1:10">
      <c r="A20" s="130" t="s">
        <v>88</v>
      </c>
      <c r="B20" s="102">
        <v>33.027522935779821</v>
      </c>
      <c r="C20" s="90">
        <v>57.499999999999993</v>
      </c>
      <c r="D20" s="75">
        <v>89.041095890410958</v>
      </c>
      <c r="E20" s="120">
        <v>179.56861882619077</v>
      </c>
      <c r="F20" s="102">
        <v>33.027522935779821</v>
      </c>
      <c r="G20" s="141">
        <f t="shared" si="3"/>
        <v>146.54109589041096</v>
      </c>
      <c r="H20" s="139">
        <f t="shared" si="1"/>
        <v>11.885446776423265</v>
      </c>
    </row>
    <row r="21" spans="1:10">
      <c r="A21" s="119" t="s">
        <v>124</v>
      </c>
      <c r="B21" s="102">
        <v>33.027522935779821</v>
      </c>
      <c r="C21" s="90">
        <v>57.499999999999993</v>
      </c>
      <c r="D21" s="75">
        <v>89.041095890410958</v>
      </c>
      <c r="E21" s="120">
        <v>179.56861882619077</v>
      </c>
      <c r="F21" s="102">
        <v>33.027522935779821</v>
      </c>
      <c r="G21" s="141">
        <f t="shared" si="3"/>
        <v>146.54109589041096</v>
      </c>
      <c r="H21" s="122">
        <f t="shared" si="1"/>
        <v>0</v>
      </c>
      <c r="I21" s="284">
        <v>10</v>
      </c>
    </row>
    <row r="22" spans="1:10">
      <c r="A22" s="121" t="s">
        <v>119</v>
      </c>
      <c r="B22" s="25">
        <v>67.889908256880744</v>
      </c>
      <c r="C22" s="90"/>
      <c r="D22" s="104">
        <v>69.863013698630141</v>
      </c>
      <c r="E22" s="120">
        <v>137.75292195551089</v>
      </c>
      <c r="F22" s="10"/>
      <c r="G22" s="141">
        <f t="shared" si="3"/>
        <v>137.75292195551089</v>
      </c>
      <c r="H22" s="139">
        <f t="shared" si="1"/>
        <v>8.7881739349000725</v>
      </c>
    </row>
    <row r="23" spans="1:10">
      <c r="A23" s="128" t="s">
        <v>74</v>
      </c>
      <c r="B23" s="24">
        <v>67.889908256880744</v>
      </c>
      <c r="C23" s="90">
        <v>74.5</v>
      </c>
      <c r="D23" s="104">
        <v>69.863013698630141</v>
      </c>
      <c r="E23" s="120">
        <v>212.25292195551089</v>
      </c>
      <c r="F23" s="90">
        <v>74.5</v>
      </c>
      <c r="G23" s="141">
        <f t="shared" si="3"/>
        <v>137.75292195551089</v>
      </c>
      <c r="H23" s="122">
        <f t="shared" si="1"/>
        <v>0</v>
      </c>
      <c r="I23" s="284">
        <v>11</v>
      </c>
    </row>
    <row r="24" spans="1:10">
      <c r="A24" s="127" t="s">
        <v>125</v>
      </c>
      <c r="B24" s="102"/>
      <c r="C24" s="92">
        <v>80</v>
      </c>
      <c r="D24" s="104">
        <v>56.164383561643838</v>
      </c>
      <c r="E24" s="120">
        <v>136.16438356164383</v>
      </c>
      <c r="F24" s="10"/>
      <c r="G24" s="141">
        <f t="shared" si="3"/>
        <v>136.16438356164383</v>
      </c>
      <c r="H24" s="139">
        <f t="shared" si="1"/>
        <v>1.5885383938670543</v>
      </c>
    </row>
    <row r="25" spans="1:10">
      <c r="A25" s="119" t="s">
        <v>121</v>
      </c>
      <c r="B25" s="24">
        <v>94.495412844036693</v>
      </c>
      <c r="C25" s="92">
        <v>80</v>
      </c>
      <c r="D25" s="104">
        <v>56.164383561643838</v>
      </c>
      <c r="E25" s="120">
        <v>230.65979640568054</v>
      </c>
      <c r="F25" s="24">
        <v>94.495412844036693</v>
      </c>
      <c r="G25" s="141">
        <f t="shared" si="3"/>
        <v>136.16438356164383</v>
      </c>
      <c r="H25" s="122">
        <f t="shared" si="1"/>
        <v>0</v>
      </c>
      <c r="I25" s="284">
        <v>12</v>
      </c>
    </row>
    <row r="26" spans="1:10">
      <c r="A26" s="123" t="s">
        <v>176</v>
      </c>
      <c r="B26" s="24"/>
      <c r="C26" s="90">
        <v>68</v>
      </c>
      <c r="D26" s="75">
        <v>67.123287671232873</v>
      </c>
      <c r="E26" s="120">
        <v>135.12328767123287</v>
      </c>
      <c r="F26" s="10"/>
      <c r="G26" s="141">
        <f t="shared" si="3"/>
        <v>135.12328767123287</v>
      </c>
      <c r="H26" s="139">
        <f t="shared" si="1"/>
        <v>1.0410958904109577</v>
      </c>
    </row>
    <row r="27" spans="1:10">
      <c r="A27" s="119" t="s">
        <v>110</v>
      </c>
      <c r="B27" s="24">
        <v>0</v>
      </c>
      <c r="C27" s="90">
        <v>68</v>
      </c>
      <c r="D27" s="75">
        <v>67.123287671232873</v>
      </c>
      <c r="E27" s="120">
        <v>135.12328767123287</v>
      </c>
      <c r="F27" s="24">
        <v>0</v>
      </c>
      <c r="G27" s="141">
        <f t="shared" si="3"/>
        <v>135.12328767123287</v>
      </c>
      <c r="H27" s="122">
        <f t="shared" si="1"/>
        <v>0</v>
      </c>
      <c r="I27" s="284">
        <v>13</v>
      </c>
    </row>
    <row r="28" spans="1:10">
      <c r="A28" s="119" t="s">
        <v>84</v>
      </c>
      <c r="B28" s="25">
        <v>39.449541284403672</v>
      </c>
      <c r="C28" s="90">
        <v>32.5</v>
      </c>
      <c r="D28" s="75">
        <v>93.150684931506845</v>
      </c>
      <c r="E28" s="120">
        <v>165.10022621591051</v>
      </c>
      <c r="F28" s="90">
        <v>32.5</v>
      </c>
      <c r="G28" s="141">
        <f t="shared" si="3"/>
        <v>132.60022621591051</v>
      </c>
      <c r="H28" s="139">
        <f t="shared" si="1"/>
        <v>2.5230614553223631</v>
      </c>
    </row>
    <row r="29" spans="1:10">
      <c r="A29" s="128" t="s">
        <v>85</v>
      </c>
      <c r="B29" s="25">
        <v>39.449541284403672</v>
      </c>
      <c r="C29" s="90">
        <v>32.5</v>
      </c>
      <c r="D29" s="75">
        <v>93.150684931506845</v>
      </c>
      <c r="E29" s="120">
        <v>165.10022621591051</v>
      </c>
      <c r="F29" s="90">
        <v>32.5</v>
      </c>
      <c r="G29" s="141">
        <f t="shared" si="3"/>
        <v>132.60022621591051</v>
      </c>
      <c r="H29" s="122">
        <f t="shared" si="1"/>
        <v>0</v>
      </c>
      <c r="I29" s="284">
        <v>14</v>
      </c>
    </row>
    <row r="30" spans="1:10">
      <c r="A30" s="119" t="s">
        <v>43</v>
      </c>
      <c r="B30" s="25">
        <v>58.715596330275233</v>
      </c>
      <c r="C30" s="90">
        <v>62.5</v>
      </c>
      <c r="D30" s="75">
        <v>31.506849315068493</v>
      </c>
      <c r="E30" s="120">
        <v>152.72244564534373</v>
      </c>
      <c r="F30" s="75">
        <v>31.506849315068493</v>
      </c>
      <c r="G30" s="141">
        <f t="shared" si="3"/>
        <v>121.21559633027523</v>
      </c>
      <c r="H30" s="139">
        <f t="shared" si="1"/>
        <v>11.384629885635277</v>
      </c>
    </row>
    <row r="31" spans="1:10">
      <c r="A31" s="119" t="s">
        <v>171</v>
      </c>
      <c r="B31" s="25">
        <v>58.715596330275233</v>
      </c>
      <c r="C31" s="103">
        <v>62.5</v>
      </c>
      <c r="D31" s="75">
        <v>31.506849315068493</v>
      </c>
      <c r="E31" s="120">
        <v>152.72244564534373</v>
      </c>
      <c r="F31" s="75">
        <v>31.506849315068493</v>
      </c>
      <c r="G31" s="141">
        <f t="shared" si="3"/>
        <v>121.21559633027523</v>
      </c>
      <c r="H31" s="122">
        <f t="shared" si="1"/>
        <v>0</v>
      </c>
      <c r="I31" s="284">
        <v>15</v>
      </c>
    </row>
    <row r="32" spans="1:10">
      <c r="A32" s="123" t="s">
        <v>162</v>
      </c>
      <c r="B32" s="24">
        <v>60.550458715596335</v>
      </c>
      <c r="C32" s="90">
        <v>56.499999999999993</v>
      </c>
      <c r="D32" s="75"/>
      <c r="E32" s="120">
        <v>117.05045871559633</v>
      </c>
      <c r="F32" s="10"/>
      <c r="G32" s="141">
        <f t="shared" si="3"/>
        <v>117.05045871559633</v>
      </c>
      <c r="H32" s="139">
        <f t="shared" si="1"/>
        <v>4.1651376146788976</v>
      </c>
    </row>
    <row r="33" spans="1:9">
      <c r="A33" s="123" t="s">
        <v>105</v>
      </c>
      <c r="B33" s="25">
        <v>60.550458715596335</v>
      </c>
      <c r="C33" s="138">
        <v>56.499999999999993</v>
      </c>
      <c r="D33" s="104"/>
      <c r="E33" s="120">
        <v>117.05045871559633</v>
      </c>
      <c r="F33" s="10"/>
      <c r="G33" s="141">
        <f t="shared" si="3"/>
        <v>117.05045871559633</v>
      </c>
      <c r="H33" s="122">
        <f t="shared" si="1"/>
        <v>0</v>
      </c>
      <c r="I33" s="284">
        <v>16</v>
      </c>
    </row>
    <row r="34" spans="1:9">
      <c r="A34" s="123" t="s">
        <v>123</v>
      </c>
      <c r="B34" s="24">
        <v>49.541284403669728</v>
      </c>
      <c r="C34" s="103"/>
      <c r="D34" s="104">
        <v>61.643835616438359</v>
      </c>
      <c r="E34" s="120">
        <v>111.18512002010809</v>
      </c>
      <c r="F34" s="125"/>
      <c r="G34" s="141">
        <f t="shared" si="3"/>
        <v>111.18512002010809</v>
      </c>
      <c r="H34" s="139">
        <f t="shared" si="1"/>
        <v>5.8653386954882478</v>
      </c>
    </row>
    <row r="35" spans="1:9">
      <c r="A35" s="123" t="s">
        <v>111</v>
      </c>
      <c r="B35" s="102">
        <v>49.541284403669728</v>
      </c>
      <c r="C35" s="90"/>
      <c r="D35" s="104">
        <v>61.643835616438359</v>
      </c>
      <c r="E35" s="120">
        <v>111.18512002010809</v>
      </c>
      <c r="F35" s="10"/>
      <c r="G35" s="141">
        <f t="shared" si="3"/>
        <v>111.18512002010809</v>
      </c>
      <c r="H35" s="122">
        <f t="shared" si="1"/>
        <v>0</v>
      </c>
      <c r="I35" s="284">
        <v>17</v>
      </c>
    </row>
    <row r="36" spans="1:9">
      <c r="A36" s="121" t="s">
        <v>133</v>
      </c>
      <c r="B36" s="24">
        <v>88.9908256880734</v>
      </c>
      <c r="C36" s="90">
        <v>20.5</v>
      </c>
      <c r="D36" s="75"/>
      <c r="E36" s="120">
        <v>109.4908256880734</v>
      </c>
      <c r="F36" s="26"/>
      <c r="G36" s="141">
        <f t="shared" si="3"/>
        <v>109.4908256880734</v>
      </c>
      <c r="H36" s="139">
        <f t="shared" si="1"/>
        <v>1.694294332034687</v>
      </c>
    </row>
    <row r="37" spans="1:9">
      <c r="A37" s="121" t="s">
        <v>131</v>
      </c>
      <c r="B37" s="25">
        <v>88.9908256880734</v>
      </c>
      <c r="C37" s="90">
        <v>20.5</v>
      </c>
      <c r="D37" s="75"/>
      <c r="E37" s="120">
        <v>109.4908256880734</v>
      </c>
      <c r="F37" s="10"/>
      <c r="G37" s="141">
        <f t="shared" si="3"/>
        <v>109.4908256880734</v>
      </c>
      <c r="H37" s="122">
        <f t="shared" si="1"/>
        <v>0</v>
      </c>
      <c r="I37" s="284">
        <v>18</v>
      </c>
    </row>
    <row r="38" spans="1:9">
      <c r="A38" s="128" t="s">
        <v>112</v>
      </c>
      <c r="B38" s="24">
        <v>51.37614678899083</v>
      </c>
      <c r="C38" s="103">
        <v>47.5</v>
      </c>
      <c r="D38" s="104">
        <v>57.534246575342465</v>
      </c>
      <c r="E38" s="120">
        <v>156.41039336433329</v>
      </c>
      <c r="F38" s="103">
        <v>47.5</v>
      </c>
      <c r="G38" s="141">
        <f t="shared" si="3"/>
        <v>108.91039336433329</v>
      </c>
      <c r="H38" s="139">
        <f t="shared" si="1"/>
        <v>0.58043232374011211</v>
      </c>
    </row>
    <row r="39" spans="1:9">
      <c r="A39" s="119" t="s">
        <v>106</v>
      </c>
      <c r="B39" s="25">
        <v>51.37614678899083</v>
      </c>
      <c r="C39" s="90">
        <v>47.5</v>
      </c>
      <c r="D39" s="104">
        <v>57.534246575342465</v>
      </c>
      <c r="E39" s="120">
        <v>156.41039336433329</v>
      </c>
      <c r="F39" s="90">
        <v>47.5</v>
      </c>
      <c r="G39" s="141">
        <f t="shared" si="3"/>
        <v>108.91039336433329</v>
      </c>
      <c r="H39" s="122">
        <f t="shared" si="1"/>
        <v>0</v>
      </c>
      <c r="I39" s="284">
        <v>19</v>
      </c>
    </row>
    <row r="40" spans="1:9">
      <c r="A40" s="119" t="s">
        <v>107</v>
      </c>
      <c r="B40" s="24">
        <v>65.137614678899084</v>
      </c>
      <c r="C40" s="92">
        <v>43</v>
      </c>
      <c r="D40" s="75">
        <v>80.821917808219183</v>
      </c>
      <c r="E40" s="120">
        <v>188.95953248711828</v>
      </c>
      <c r="F40" s="75">
        <v>80.821917808219183</v>
      </c>
      <c r="G40" s="141">
        <f t="shared" si="3"/>
        <v>108.1376146788991</v>
      </c>
      <c r="H40" s="139">
        <f t="shared" si="1"/>
        <v>0.77277868543419004</v>
      </c>
    </row>
    <row r="41" spans="1:9">
      <c r="A41" s="128" t="s">
        <v>101</v>
      </c>
      <c r="B41" s="25">
        <v>65.137614678899084</v>
      </c>
      <c r="C41" s="90">
        <v>43</v>
      </c>
      <c r="D41" s="75">
        <v>86.301369863013704</v>
      </c>
      <c r="E41" s="120">
        <v>194.43898454191279</v>
      </c>
      <c r="F41" s="75">
        <v>86.301369863013704</v>
      </c>
      <c r="G41" s="141">
        <f t="shared" si="3"/>
        <v>108.13761467889908</v>
      </c>
      <c r="H41" s="122">
        <f t="shared" si="1"/>
        <v>0</v>
      </c>
      <c r="I41" s="284">
        <v>20</v>
      </c>
    </row>
    <row r="42" spans="1:9">
      <c r="A42" s="121" t="s">
        <v>177</v>
      </c>
      <c r="B42" s="25">
        <v>39.449541284403672</v>
      </c>
      <c r="C42" s="90"/>
      <c r="D42" s="104">
        <v>60.273972602739725</v>
      </c>
      <c r="E42" s="120">
        <v>99.723513887143397</v>
      </c>
      <c r="F42" s="10"/>
      <c r="G42" s="141">
        <f t="shared" si="3"/>
        <v>99.723513887143397</v>
      </c>
      <c r="H42" s="139">
        <f t="shared" si="1"/>
        <v>8.4141007917556863</v>
      </c>
    </row>
    <row r="43" spans="1:9">
      <c r="A43" s="126" t="s">
        <v>194</v>
      </c>
      <c r="B43" s="102">
        <v>39.449541284403672</v>
      </c>
      <c r="C43" s="90"/>
      <c r="D43" s="104">
        <v>60.273972602739725</v>
      </c>
      <c r="E43" s="120">
        <v>99.723513887143397</v>
      </c>
      <c r="F43" s="118"/>
      <c r="G43" s="141">
        <f t="shared" si="3"/>
        <v>99.723513887143397</v>
      </c>
      <c r="H43" s="122">
        <f t="shared" si="1"/>
        <v>0</v>
      </c>
      <c r="I43" s="284">
        <v>21</v>
      </c>
    </row>
    <row r="44" spans="1:9">
      <c r="A44" s="123" t="s">
        <v>109</v>
      </c>
      <c r="B44" s="24">
        <v>43.119266055045877</v>
      </c>
      <c r="C44" s="103">
        <v>54.500000000000007</v>
      </c>
      <c r="D44" s="75"/>
      <c r="E44" s="120">
        <v>97.619266055045884</v>
      </c>
      <c r="F44" s="26"/>
      <c r="G44" s="141">
        <f t="shared" si="3"/>
        <v>97.619266055045884</v>
      </c>
      <c r="H44" s="139">
        <f t="shared" si="1"/>
        <v>2.1042478320975135</v>
      </c>
    </row>
    <row r="45" spans="1:9">
      <c r="A45" s="123" t="s">
        <v>179</v>
      </c>
      <c r="B45" s="25">
        <v>43.119266055045877</v>
      </c>
      <c r="C45" s="90">
        <v>54.500000000000007</v>
      </c>
      <c r="D45" s="75"/>
      <c r="E45" s="120">
        <v>97.619266055045884</v>
      </c>
      <c r="F45" s="10"/>
      <c r="G45" s="141">
        <f t="shared" si="3"/>
        <v>97.619266055045884</v>
      </c>
      <c r="H45" s="122">
        <f t="shared" si="1"/>
        <v>0</v>
      </c>
      <c r="I45" s="284">
        <v>22</v>
      </c>
    </row>
    <row r="46" spans="1:9">
      <c r="A46" s="119" t="s">
        <v>4</v>
      </c>
      <c r="B46" s="24">
        <v>48.623853211009177</v>
      </c>
      <c r="C46" s="103">
        <v>56.999999999999993</v>
      </c>
      <c r="D46" s="75">
        <v>38.356164383561641</v>
      </c>
      <c r="E46" s="120">
        <v>143.9800175945708</v>
      </c>
      <c r="F46" s="24">
        <v>48.623853211009177</v>
      </c>
      <c r="G46" s="141">
        <f t="shared" si="3"/>
        <v>95.35616438356162</v>
      </c>
      <c r="H46" s="139">
        <f t="shared" si="1"/>
        <v>2.2631016714842644</v>
      </c>
    </row>
    <row r="47" spans="1:9">
      <c r="A47" s="131" t="s">
        <v>83</v>
      </c>
      <c r="B47" s="24">
        <v>48.623853211009177</v>
      </c>
      <c r="C47" s="90">
        <v>56.999999999999993</v>
      </c>
      <c r="D47" s="75">
        <v>38.356164383561641</v>
      </c>
      <c r="E47" s="120">
        <v>143.9800175945708</v>
      </c>
      <c r="F47" s="24">
        <v>48.623853211009177</v>
      </c>
      <c r="G47" s="141">
        <f t="shared" si="3"/>
        <v>95.35616438356162</v>
      </c>
      <c r="H47" s="122">
        <f t="shared" si="1"/>
        <v>0</v>
      </c>
      <c r="I47" s="284">
        <v>23</v>
      </c>
    </row>
    <row r="48" spans="1:9">
      <c r="A48" s="128" t="s">
        <v>48</v>
      </c>
      <c r="B48" s="25">
        <v>54.128440366972477</v>
      </c>
      <c r="C48" s="90">
        <v>16</v>
      </c>
      <c r="D48" s="104">
        <v>34.246575342465754</v>
      </c>
      <c r="E48" s="120">
        <v>104.37501570943823</v>
      </c>
      <c r="F48" s="90">
        <v>16</v>
      </c>
      <c r="G48" s="141">
        <f t="shared" si="3"/>
        <v>88.37501570943823</v>
      </c>
      <c r="H48" s="139">
        <f t="shared" si="1"/>
        <v>6.9811486741233892</v>
      </c>
    </row>
    <row r="49" spans="1:9">
      <c r="A49" s="119" t="s">
        <v>49</v>
      </c>
      <c r="B49" s="25">
        <v>54.128440366972477</v>
      </c>
      <c r="C49" s="90">
        <v>16</v>
      </c>
      <c r="D49" s="104">
        <v>34.246575342465754</v>
      </c>
      <c r="E49" s="120">
        <v>104.37501570943823</v>
      </c>
      <c r="F49" s="90">
        <v>16</v>
      </c>
      <c r="G49" s="141">
        <f t="shared" ref="G49:G80" si="4">+E49-F49</f>
        <v>88.37501570943823</v>
      </c>
      <c r="H49" s="122">
        <f t="shared" si="1"/>
        <v>0</v>
      </c>
      <c r="I49" s="284">
        <v>24</v>
      </c>
    </row>
    <row r="50" spans="1:9">
      <c r="A50" s="123" t="s">
        <v>145</v>
      </c>
      <c r="B50" s="24">
        <v>41.284403669724774</v>
      </c>
      <c r="C50" s="90">
        <v>45.5</v>
      </c>
      <c r="D50" s="104"/>
      <c r="E50" s="120">
        <v>86.784403669724782</v>
      </c>
      <c r="F50" s="10"/>
      <c r="G50" s="141">
        <f t="shared" si="4"/>
        <v>86.784403669724782</v>
      </c>
      <c r="H50" s="139">
        <f t="shared" si="1"/>
        <v>1.5906120397134487</v>
      </c>
    </row>
    <row r="51" spans="1:9">
      <c r="A51" s="121" t="s">
        <v>144</v>
      </c>
      <c r="B51" s="25">
        <v>41.284403669724774</v>
      </c>
      <c r="C51" s="90">
        <v>45.5</v>
      </c>
      <c r="D51" s="75"/>
      <c r="E51" s="120">
        <v>86.784403669724782</v>
      </c>
      <c r="F51" s="129"/>
      <c r="G51" s="141">
        <f t="shared" si="4"/>
        <v>86.784403669724782</v>
      </c>
      <c r="H51" s="122">
        <f t="shared" si="1"/>
        <v>0</v>
      </c>
      <c r="I51" s="284">
        <v>25</v>
      </c>
    </row>
    <row r="52" spans="1:9">
      <c r="A52" s="119" t="s">
        <v>136</v>
      </c>
      <c r="B52" s="25">
        <v>56.88073394495413</v>
      </c>
      <c r="C52" s="90">
        <v>21</v>
      </c>
      <c r="D52" s="104">
        <v>71.232876712328761</v>
      </c>
      <c r="E52" s="120">
        <v>149.11361065728289</v>
      </c>
      <c r="F52" s="104">
        <v>71.232876712328761</v>
      </c>
      <c r="G52" s="141">
        <f t="shared" si="4"/>
        <v>77.88073394495413</v>
      </c>
      <c r="H52" s="139">
        <f t="shared" si="1"/>
        <v>8.9036697247706513</v>
      </c>
    </row>
    <row r="53" spans="1:9">
      <c r="A53" s="121" t="s">
        <v>104</v>
      </c>
      <c r="B53" s="24">
        <v>56.88073394495413</v>
      </c>
      <c r="C53" s="90">
        <v>21</v>
      </c>
      <c r="D53" s="75"/>
      <c r="E53" s="120">
        <v>77.88073394495413</v>
      </c>
      <c r="F53" s="10"/>
      <c r="G53" s="141">
        <f t="shared" si="4"/>
        <v>77.88073394495413</v>
      </c>
      <c r="H53" s="122">
        <f t="shared" si="1"/>
        <v>0</v>
      </c>
      <c r="I53" s="284">
        <v>26</v>
      </c>
    </row>
    <row r="54" spans="1:9">
      <c r="A54" s="121" t="s">
        <v>69</v>
      </c>
      <c r="B54" s="24">
        <v>0</v>
      </c>
      <c r="C54" s="90"/>
      <c r="D54" s="104">
        <v>76.712328767123282</v>
      </c>
      <c r="E54" s="120">
        <v>76.712328767123282</v>
      </c>
      <c r="F54" s="10"/>
      <c r="G54" s="557">
        <f t="shared" si="4"/>
        <v>76.712328767123282</v>
      </c>
      <c r="H54" s="139">
        <f t="shared" si="1"/>
        <v>1.1684051778308486</v>
      </c>
    </row>
    <row r="55" spans="1:9">
      <c r="A55" s="121" t="s">
        <v>71</v>
      </c>
      <c r="B55" s="24">
        <v>0</v>
      </c>
      <c r="C55" s="90"/>
      <c r="D55" s="104">
        <v>76.712328767123282</v>
      </c>
      <c r="E55" s="120">
        <v>76.712328767123282</v>
      </c>
      <c r="F55" s="125"/>
      <c r="G55" s="557">
        <f t="shared" si="4"/>
        <v>76.712328767123282</v>
      </c>
      <c r="H55" s="122">
        <f t="shared" si="1"/>
        <v>0</v>
      </c>
      <c r="I55" s="284">
        <v>27</v>
      </c>
    </row>
    <row r="56" spans="1:9">
      <c r="A56" s="121" t="s">
        <v>170</v>
      </c>
      <c r="B56" s="25">
        <v>34.862385321100916</v>
      </c>
      <c r="C56" s="90">
        <v>39.5</v>
      </c>
      <c r="D56" s="75"/>
      <c r="E56" s="120">
        <v>74.362385321100916</v>
      </c>
      <c r="F56" s="10"/>
      <c r="G56" s="141">
        <f t="shared" si="4"/>
        <v>74.362385321100916</v>
      </c>
      <c r="H56" s="139">
        <f t="shared" si="1"/>
        <v>2.3499434460223654</v>
      </c>
    </row>
    <row r="57" spans="1:9">
      <c r="A57" s="121" t="s">
        <v>9</v>
      </c>
      <c r="B57" s="25">
        <v>34.862385321100916</v>
      </c>
      <c r="C57" s="90">
        <v>39.5</v>
      </c>
      <c r="D57" s="75"/>
      <c r="E57" s="120">
        <v>74.362385321100916</v>
      </c>
      <c r="F57" s="10"/>
      <c r="G57" s="141">
        <f t="shared" si="4"/>
        <v>74.362385321100916</v>
      </c>
      <c r="H57" s="122">
        <f t="shared" si="1"/>
        <v>0</v>
      </c>
      <c r="I57" s="284">
        <v>28</v>
      </c>
    </row>
    <row r="58" spans="1:9">
      <c r="A58" s="121" t="s">
        <v>173</v>
      </c>
      <c r="B58" s="24">
        <v>0</v>
      </c>
      <c r="C58" s="90">
        <v>73.5</v>
      </c>
      <c r="D58" s="75"/>
      <c r="E58" s="120">
        <v>73.5</v>
      </c>
      <c r="F58" s="26"/>
      <c r="G58" s="141">
        <f t="shared" si="4"/>
        <v>73.5</v>
      </c>
      <c r="H58" s="139">
        <f t="shared" si="1"/>
        <v>0.86238532110091626</v>
      </c>
    </row>
    <row r="59" spans="1:9">
      <c r="A59" s="121" t="s">
        <v>188</v>
      </c>
      <c r="B59" s="24">
        <v>0</v>
      </c>
      <c r="C59" s="90">
        <v>73.5</v>
      </c>
      <c r="D59" s="75"/>
      <c r="E59" s="120">
        <v>73.5</v>
      </c>
      <c r="F59" s="26"/>
      <c r="G59" s="141">
        <f t="shared" si="4"/>
        <v>73.5</v>
      </c>
      <c r="H59" s="122">
        <f t="shared" si="1"/>
        <v>0</v>
      </c>
      <c r="I59" s="284">
        <v>29</v>
      </c>
    </row>
    <row r="60" spans="1:9">
      <c r="A60" s="119" t="s">
        <v>90</v>
      </c>
      <c r="B60" s="25">
        <v>92.660550458715591</v>
      </c>
      <c r="C60" s="90">
        <v>23</v>
      </c>
      <c r="D60" s="104">
        <v>47.945205479452049</v>
      </c>
      <c r="E60" s="120">
        <v>163.60575593816765</v>
      </c>
      <c r="F60" s="25">
        <v>92.660550458715591</v>
      </c>
      <c r="G60" s="141">
        <f t="shared" si="4"/>
        <v>70.945205479452056</v>
      </c>
      <c r="H60" s="139">
        <f t="shared" si="1"/>
        <v>2.5547945205479436</v>
      </c>
    </row>
    <row r="61" spans="1:9">
      <c r="A61" s="127" t="s">
        <v>108</v>
      </c>
      <c r="B61" s="102"/>
      <c r="C61" s="90">
        <v>23</v>
      </c>
      <c r="D61" s="104">
        <v>47.945205479452049</v>
      </c>
      <c r="E61" s="120">
        <v>70.945205479452056</v>
      </c>
      <c r="F61" s="10"/>
      <c r="G61" s="141">
        <f t="shared" si="4"/>
        <v>70.945205479452056</v>
      </c>
      <c r="H61" s="122">
        <f t="shared" si="1"/>
        <v>0</v>
      </c>
      <c r="I61" s="284">
        <v>30</v>
      </c>
    </row>
    <row r="62" spans="1:9">
      <c r="A62" s="121" t="s">
        <v>91</v>
      </c>
      <c r="B62" s="24">
        <v>33.944954128440372</v>
      </c>
      <c r="C62" s="138">
        <v>36</v>
      </c>
      <c r="D62" s="75"/>
      <c r="E62" s="120">
        <v>69.944954128440372</v>
      </c>
      <c r="F62" s="125"/>
      <c r="G62" s="141">
        <f t="shared" si="4"/>
        <v>69.944954128440372</v>
      </c>
      <c r="H62" s="139">
        <f t="shared" si="1"/>
        <v>1.0002513510116842</v>
      </c>
    </row>
    <row r="63" spans="1:9">
      <c r="A63" s="123" t="s">
        <v>92</v>
      </c>
      <c r="B63" s="25">
        <v>33.944954128440372</v>
      </c>
      <c r="C63" s="138">
        <v>36</v>
      </c>
      <c r="D63" s="75"/>
      <c r="E63" s="120">
        <v>69.944954128440372</v>
      </c>
      <c r="F63" s="125"/>
      <c r="G63" s="141">
        <f t="shared" si="4"/>
        <v>69.944954128440372</v>
      </c>
      <c r="H63" s="122">
        <f t="shared" si="1"/>
        <v>0</v>
      </c>
      <c r="I63" s="284">
        <v>31</v>
      </c>
    </row>
    <row r="64" spans="1:9">
      <c r="A64" s="121" t="s">
        <v>193</v>
      </c>
      <c r="B64" s="24">
        <v>0</v>
      </c>
      <c r="C64" s="90">
        <v>69</v>
      </c>
      <c r="D64" s="104"/>
      <c r="E64" s="120">
        <v>69</v>
      </c>
      <c r="F64" s="10"/>
      <c r="G64" s="141">
        <f t="shared" si="4"/>
        <v>69</v>
      </c>
      <c r="H64" s="139">
        <f t="shared" si="1"/>
        <v>0.94495412844037219</v>
      </c>
    </row>
    <row r="65" spans="1:9">
      <c r="A65" s="121" t="s">
        <v>3</v>
      </c>
      <c r="B65" s="24">
        <v>0</v>
      </c>
      <c r="C65" s="90">
        <v>69</v>
      </c>
      <c r="D65" s="75"/>
      <c r="E65" s="120">
        <v>69</v>
      </c>
      <c r="F65" s="10"/>
      <c r="G65" s="141">
        <f t="shared" si="4"/>
        <v>69</v>
      </c>
      <c r="H65" s="122">
        <f t="shared" si="1"/>
        <v>0</v>
      </c>
      <c r="I65" s="284">
        <v>32</v>
      </c>
    </row>
    <row r="66" spans="1:9">
      <c r="A66" s="121" t="s">
        <v>128</v>
      </c>
      <c r="B66" s="24">
        <v>0</v>
      </c>
      <c r="C66" s="103">
        <v>63.5</v>
      </c>
      <c r="D66" s="75"/>
      <c r="E66" s="120">
        <v>63.5</v>
      </c>
      <c r="F66" s="26"/>
      <c r="G66" s="141">
        <f t="shared" si="4"/>
        <v>63.5</v>
      </c>
      <c r="H66" s="139">
        <f t="shared" si="1"/>
        <v>5.5</v>
      </c>
    </row>
    <row r="67" spans="1:9">
      <c r="A67" s="126" t="s">
        <v>130</v>
      </c>
      <c r="B67" s="24">
        <v>0</v>
      </c>
      <c r="C67" s="90">
        <v>63.5</v>
      </c>
      <c r="D67" s="75"/>
      <c r="E67" s="120">
        <v>63.5</v>
      </c>
      <c r="F67" s="129"/>
      <c r="G67" s="141">
        <f t="shared" si="4"/>
        <v>63.5</v>
      </c>
      <c r="H67" s="122">
        <f t="shared" si="1"/>
        <v>0</v>
      </c>
      <c r="I67" s="284">
        <v>33</v>
      </c>
    </row>
    <row r="68" spans="1:9">
      <c r="A68" s="121" t="s">
        <v>86</v>
      </c>
      <c r="B68" s="25">
        <v>36.697247706422019</v>
      </c>
      <c r="C68" s="90">
        <v>15.5</v>
      </c>
      <c r="D68" s="104"/>
      <c r="E68" s="120">
        <v>52.197247706422019</v>
      </c>
      <c r="F68" s="10"/>
      <c r="G68" s="141">
        <f t="shared" si="4"/>
        <v>52.197247706422019</v>
      </c>
      <c r="H68" s="139">
        <f t="shared" ref="H68:H81" si="5">+G67-G68</f>
        <v>11.302752293577981</v>
      </c>
    </row>
    <row r="69" spans="1:9">
      <c r="A69" s="121" t="s">
        <v>182</v>
      </c>
      <c r="B69" s="102">
        <v>36.697247706422019</v>
      </c>
      <c r="C69" s="90">
        <v>15.5</v>
      </c>
      <c r="D69" s="104"/>
      <c r="E69" s="120">
        <v>52.197247706422019</v>
      </c>
      <c r="F69" s="10"/>
      <c r="G69" s="141">
        <f t="shared" si="4"/>
        <v>52.197247706422019</v>
      </c>
      <c r="H69" s="122">
        <f t="shared" si="5"/>
        <v>0</v>
      </c>
      <c r="I69" s="284">
        <v>34</v>
      </c>
    </row>
    <row r="70" spans="1:9">
      <c r="A70" s="121" t="s">
        <v>67</v>
      </c>
      <c r="B70" s="24">
        <v>0</v>
      </c>
      <c r="C70" s="90">
        <v>49.5</v>
      </c>
      <c r="D70" s="75"/>
      <c r="E70" s="120">
        <v>49.5</v>
      </c>
      <c r="F70" s="10"/>
      <c r="G70" s="141">
        <f t="shared" si="4"/>
        <v>49.5</v>
      </c>
      <c r="H70" s="139">
        <f t="shared" si="5"/>
        <v>2.6972477064220186</v>
      </c>
    </row>
    <row r="71" spans="1:9">
      <c r="A71" s="121" t="s">
        <v>68</v>
      </c>
      <c r="B71" s="24">
        <v>0</v>
      </c>
      <c r="C71" s="90">
        <v>49.5</v>
      </c>
      <c r="D71" s="75"/>
      <c r="E71" s="120">
        <v>49.5</v>
      </c>
      <c r="F71" s="10"/>
      <c r="G71" s="141">
        <f t="shared" si="4"/>
        <v>49.5</v>
      </c>
      <c r="H71" s="122">
        <f t="shared" si="5"/>
        <v>0</v>
      </c>
      <c r="I71" s="284">
        <v>35</v>
      </c>
    </row>
    <row r="72" spans="1:9">
      <c r="A72" s="127" t="s">
        <v>189</v>
      </c>
      <c r="B72" s="24"/>
      <c r="C72" s="90">
        <v>9</v>
      </c>
      <c r="D72" s="75">
        <v>28.767123287671232</v>
      </c>
      <c r="E72" s="120">
        <v>37.767123287671232</v>
      </c>
      <c r="F72" s="10"/>
      <c r="G72" s="141">
        <f t="shared" si="4"/>
        <v>37.767123287671232</v>
      </c>
      <c r="H72" s="139">
        <f t="shared" si="5"/>
        <v>11.732876712328768</v>
      </c>
    </row>
    <row r="73" spans="1:9">
      <c r="A73" s="121" t="s">
        <v>190</v>
      </c>
      <c r="B73" s="24"/>
      <c r="C73" s="90">
        <v>9</v>
      </c>
      <c r="D73" s="75">
        <v>28.767123287671232</v>
      </c>
      <c r="E73" s="120">
        <v>37.767123287671232</v>
      </c>
      <c r="F73" s="10"/>
      <c r="G73" s="141">
        <f t="shared" si="4"/>
        <v>37.767123287671232</v>
      </c>
      <c r="H73" s="122">
        <f t="shared" si="5"/>
        <v>0</v>
      </c>
      <c r="I73" s="284">
        <v>36</v>
      </c>
    </row>
    <row r="74" spans="1:9">
      <c r="A74" s="126" t="s">
        <v>63</v>
      </c>
      <c r="B74" s="24">
        <v>0</v>
      </c>
      <c r="C74" s="90">
        <v>30</v>
      </c>
      <c r="D74" s="104"/>
      <c r="E74" s="120">
        <v>30</v>
      </c>
      <c r="F74" s="10"/>
      <c r="G74" s="141">
        <f t="shared" si="4"/>
        <v>30</v>
      </c>
      <c r="H74" s="139">
        <f t="shared" si="5"/>
        <v>7.7671232876712324</v>
      </c>
    </row>
    <row r="75" spans="1:9">
      <c r="A75" s="121" t="s">
        <v>62</v>
      </c>
      <c r="B75" s="24">
        <v>0</v>
      </c>
      <c r="C75" s="103">
        <v>30</v>
      </c>
      <c r="D75" s="75"/>
      <c r="E75" s="120">
        <v>30</v>
      </c>
      <c r="F75" s="10"/>
      <c r="G75" s="141">
        <f t="shared" si="4"/>
        <v>30</v>
      </c>
      <c r="H75" s="122">
        <f t="shared" si="5"/>
        <v>0</v>
      </c>
      <c r="I75" s="284">
        <v>37</v>
      </c>
    </row>
    <row r="76" spans="1:9">
      <c r="A76" s="123" t="s">
        <v>29</v>
      </c>
      <c r="B76" s="24">
        <v>0</v>
      </c>
      <c r="C76" s="90">
        <v>19</v>
      </c>
      <c r="D76" s="75"/>
      <c r="E76" s="120">
        <v>19</v>
      </c>
      <c r="F76" s="10"/>
      <c r="G76" s="141">
        <f t="shared" si="4"/>
        <v>19</v>
      </c>
      <c r="H76" s="139">
        <f t="shared" si="5"/>
        <v>11</v>
      </c>
    </row>
    <row r="77" spans="1:9">
      <c r="A77" s="123" t="s">
        <v>31</v>
      </c>
      <c r="B77" s="24">
        <v>0</v>
      </c>
      <c r="C77" s="90">
        <v>19</v>
      </c>
      <c r="D77" s="104"/>
      <c r="E77" s="120">
        <v>19</v>
      </c>
      <c r="F77" s="10"/>
      <c r="G77" s="141">
        <f t="shared" si="4"/>
        <v>19</v>
      </c>
      <c r="H77" s="122">
        <f t="shared" si="5"/>
        <v>0</v>
      </c>
      <c r="I77" s="284">
        <v>38</v>
      </c>
    </row>
    <row r="78" spans="1:9">
      <c r="A78" s="124" t="s">
        <v>174</v>
      </c>
      <c r="B78" s="24">
        <v>0</v>
      </c>
      <c r="C78" s="103"/>
      <c r="D78" s="104">
        <v>17.80821917808219</v>
      </c>
      <c r="E78" s="120">
        <v>17.80821917808219</v>
      </c>
      <c r="F78" s="10"/>
      <c r="G78" s="141">
        <f t="shared" si="4"/>
        <v>17.80821917808219</v>
      </c>
      <c r="H78" s="139">
        <f t="shared" si="5"/>
        <v>1.1917808219178099</v>
      </c>
    </row>
    <row r="79" spans="1:9">
      <c r="A79" s="121" t="s">
        <v>181</v>
      </c>
      <c r="B79" s="24">
        <v>0</v>
      </c>
      <c r="C79" s="90"/>
      <c r="D79" s="104">
        <v>17.80821917808219</v>
      </c>
      <c r="E79" s="120">
        <v>17.80821917808219</v>
      </c>
      <c r="F79" s="10"/>
      <c r="G79" s="141">
        <f t="shared" si="4"/>
        <v>17.80821917808219</v>
      </c>
      <c r="H79" s="122">
        <f t="shared" si="5"/>
        <v>0</v>
      </c>
      <c r="I79" s="284">
        <v>39</v>
      </c>
    </row>
    <row r="80" spans="1:9">
      <c r="A80" s="121" t="s">
        <v>82</v>
      </c>
      <c r="B80" s="24">
        <v>0</v>
      </c>
      <c r="C80" s="90">
        <v>11</v>
      </c>
      <c r="D80" s="75"/>
      <c r="E80" s="120">
        <v>11</v>
      </c>
      <c r="F80" s="10"/>
      <c r="G80" s="141">
        <f t="shared" si="4"/>
        <v>11</v>
      </c>
      <c r="H80" s="139">
        <f t="shared" si="5"/>
        <v>6.8082191780821901</v>
      </c>
    </row>
    <row r="81" spans="1:9">
      <c r="A81" s="121" t="s">
        <v>187</v>
      </c>
      <c r="B81" s="24">
        <v>0</v>
      </c>
      <c r="C81" s="90">
        <v>11</v>
      </c>
      <c r="D81" s="75"/>
      <c r="E81" s="120">
        <v>11</v>
      </c>
      <c r="F81" s="10"/>
      <c r="G81" s="141">
        <f t="shared" ref="G81" si="6">+E81-F81</f>
        <v>11</v>
      </c>
      <c r="H81" s="122">
        <f t="shared" si="5"/>
        <v>0</v>
      </c>
      <c r="I81" s="284">
        <v>40</v>
      </c>
    </row>
    <row r="82" spans="1:9">
      <c r="B82" s="3">
        <f t="shared" ref="B82:G82" si="7">SUM(B2:B81)</f>
        <v>3684.4036697247698</v>
      </c>
      <c r="C82" s="3">
        <f t="shared" si="7"/>
        <v>3605</v>
      </c>
      <c r="D82" s="3">
        <f t="shared" si="7"/>
        <v>3036.9863013698637</v>
      </c>
      <c r="E82" s="3">
        <f t="shared" si="7"/>
        <v>10326.389971094641</v>
      </c>
      <c r="F82" s="3">
        <f t="shared" si="7"/>
        <v>1811.9029785094883</v>
      </c>
      <c r="G82" s="558">
        <f t="shared" si="7"/>
        <v>8514.4869925851453</v>
      </c>
    </row>
    <row r="83" spans="1:9">
      <c r="E83" s="3">
        <f>+B82+C82+D82-E82</f>
        <v>0</v>
      </c>
      <c r="G83" s="558">
        <f>+E82-F82-G82</f>
        <v>0</v>
      </c>
    </row>
    <row r="84" spans="1:9">
      <c r="F84" s="3"/>
    </row>
  </sheetData>
  <sortState ref="A2:G146">
    <sortCondition descending="1" ref="G2:G146"/>
  </sortState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2021 Winners</vt:lpstr>
      <vt:lpstr>All Anglers 2+ Tourney</vt:lpstr>
      <vt:lpstr>MC 2+</vt:lpstr>
      <vt:lpstr>Top Gun</vt:lpstr>
      <vt:lpstr>Top15 team</vt:lpstr>
      <vt:lpstr>Fished 2 + Tourney together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ANN LOUCKS</dc:creator>
  <cp:lastModifiedBy>SHarada</cp:lastModifiedBy>
  <cp:lastPrinted>2021-08-08T01:29:09Z</cp:lastPrinted>
  <dcterms:created xsi:type="dcterms:W3CDTF">2019-08-14T13:33:55Z</dcterms:created>
  <dcterms:modified xsi:type="dcterms:W3CDTF">2021-09-30T16:43:45Z</dcterms:modified>
</cp:coreProperties>
</file>